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70" tabRatio="689" firstSheet="3" activeTab="8"/>
  </bookViews>
  <sheets>
    <sheet name="2015年全县收入" sheetId="1" r:id="rId1"/>
    <sheet name="2015年全县支出" sheetId="2" r:id="rId2"/>
    <sheet name="2015县级收入" sheetId="3" r:id="rId3"/>
    <sheet name="2015县级支出" sheetId="4" r:id="rId4"/>
    <sheet name="2015年社保险基金收支" sheetId="5" r:id="rId5"/>
    <sheet name="2016年县级财政预算收入" sheetId="6" r:id="rId6"/>
    <sheet name="2016年县级财政预算财力" sheetId="7" r:id="rId7"/>
    <sheet name="2016年县级财政预算支出" sheetId="8" r:id="rId8"/>
    <sheet name="基本支出经济分类明细表" sheetId="9" r:id="rId9"/>
    <sheet name="2016社保基金收支表" sheetId="10" r:id="rId10"/>
    <sheet name="2016年县级一般公共预算支出明细表" sheetId="11" r:id="rId11"/>
    <sheet name="2016年县级政府性基金预算支出明细表" sheetId="12" r:id="rId12"/>
    <sheet name="三公经费预算" sheetId="13" r:id="rId13"/>
  </sheets>
  <definedNames/>
  <calcPr fullCalcOnLoad="1"/>
</workbook>
</file>

<file path=xl/sharedStrings.xml><?xml version="1.0" encoding="utf-8"?>
<sst xmlns="http://schemas.openxmlformats.org/spreadsheetml/2006/main" count="810" uniqueCount="602">
  <si>
    <t>2015年全县财政收入完成情况表</t>
  </si>
  <si>
    <t>表一</t>
  </si>
  <si>
    <t>单位：万元</t>
  </si>
  <si>
    <t>预 算 科 目</t>
  </si>
  <si>
    <t>预算数</t>
  </si>
  <si>
    <t>完成数</t>
  </si>
  <si>
    <t>为预算%</t>
  </si>
  <si>
    <t>上年完成数</t>
  </si>
  <si>
    <t>增长%</t>
  </si>
  <si>
    <t>一、税收收入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</si>
  <si>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</si>
  <si>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</si>
  <si>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</si>
  <si>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</si>
  <si>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</si>
  <si>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</si>
  <si>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</si>
  <si>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</si>
  <si>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</si>
  <si>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</si>
  <si>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</si>
  <si>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</si>
  <si>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</si>
  <si>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</si>
  <si>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</si>
  <si>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</si>
  <si>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</si>
  <si>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</si>
  <si>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</si>
  <si>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</si>
  <si>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>一般公共财政预算收入小计</t>
  </si>
  <si>
    <t>散装水泥专项资金收入</t>
  </si>
  <si>
    <t>新型墙体材料专项基金收入</t>
  </si>
  <si>
    <t>文化事业建设费收入</t>
  </si>
  <si>
    <t>地方教育附加收入</t>
  </si>
  <si>
    <t>育林基金收入</t>
  </si>
  <si>
    <t>地方水利建设基金收入</t>
  </si>
  <si>
    <t>残疾人就业保障金收入</t>
  </si>
  <si>
    <t>政府住房基金收入</t>
  </si>
  <si>
    <t>城市公用事业附加收入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</si>
  <si>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</si>
  <si>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</si>
  <si>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</si>
  <si>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</si>
  <si>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</si>
  <si>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其他政府性基金收入</t>
  </si>
  <si>
    <t>政府性基金预算收入小计</t>
  </si>
  <si>
    <t>地方财政预算收入合计</t>
  </si>
  <si>
    <t>2015年全县财政支出完成情况表</t>
  </si>
  <si>
    <t>表二</t>
  </si>
  <si>
    <t>预  算  科  目</t>
  </si>
  <si>
    <t>年初预算数</t>
  </si>
  <si>
    <t>调整预算数</t>
  </si>
  <si>
    <t>为调整预算%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</si>
  <si>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</si>
  <si>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</si>
  <si>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</si>
  <si>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</si>
  <si>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</si>
  <si>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</si>
  <si>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</si>
  <si>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</si>
  <si>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</si>
  <si>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</si>
  <si>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</si>
  <si>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</si>
  <si>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</si>
  <si>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</si>
  <si>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</si>
  <si>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</si>
  <si>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</si>
  <si>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</si>
  <si>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</si>
  <si>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国债还本付息支出</t>
  </si>
  <si>
    <t>其他支出</t>
  </si>
  <si>
    <t>一般公共财政预算支出小计</t>
  </si>
  <si>
    <t>政府性基金预算支出小计</t>
  </si>
  <si>
    <t>地方财政预算支出合计</t>
  </si>
  <si>
    <t>2015年县本级财政收入完成情况表</t>
  </si>
  <si>
    <t>表三</t>
  </si>
  <si>
    <t>2015年县本级财政支出完成情况表</t>
  </si>
  <si>
    <t>表四</t>
  </si>
  <si>
    <t xml:space="preserve">  单位：万元</t>
  </si>
  <si>
    <t>预算科目</t>
  </si>
  <si>
    <t>2015年社会保险基金收支完成情况表</t>
  </si>
  <si>
    <t>表五</t>
  </si>
  <si>
    <t xml:space="preserve">     单位：万元</t>
  </si>
  <si>
    <t>项    目</t>
  </si>
  <si>
    <t>收入完成</t>
  </si>
  <si>
    <t>支出完成</t>
  </si>
  <si>
    <t>为预算％</t>
  </si>
  <si>
    <t>合  计</t>
  </si>
  <si>
    <t>新型农村合作医疗基金</t>
  </si>
  <si>
    <t>城乡居民基本养老保险基金</t>
  </si>
  <si>
    <t>2016年县级财政预算收入表（草案）</t>
  </si>
  <si>
    <t>表六</t>
  </si>
  <si>
    <t xml:space="preserve">单位：万元  </t>
  </si>
  <si>
    <t>收入项目</t>
  </si>
  <si>
    <t>2016年预算数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</si>
  <si>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</si>
  <si>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</si>
  <si>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</si>
  <si>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</si>
  <si>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</si>
  <si>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</si>
  <si>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</si>
  <si>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</si>
  <si>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</si>
  <si>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</si>
  <si>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</si>
  <si>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</si>
  <si>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</si>
  <si>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</si>
  <si>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</si>
  <si>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</si>
  <si>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</si>
  <si>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一般公共预算收入小计</t>
  </si>
  <si>
    <t>国有土地收益基金</t>
  </si>
  <si>
    <t>农业土地开发资金</t>
  </si>
  <si>
    <t>单位:万元</t>
  </si>
  <si>
    <t>项        目</t>
  </si>
  <si>
    <t>财力合计</t>
  </si>
  <si>
    <t>备注</t>
  </si>
  <si>
    <t>专项</t>
  </si>
  <si>
    <t>统筹</t>
  </si>
  <si>
    <t>一、县级公共财政预算收入</t>
  </si>
  <si>
    <t>二、上级补助收入</t>
  </si>
  <si>
    <t>（一）返还性收入</t>
  </si>
  <si>
    <t>2.所得税基数返还补助</t>
  </si>
  <si>
    <t>固定基数</t>
  </si>
  <si>
    <t>3.成品油价格和税费改革补助</t>
  </si>
  <si>
    <t>4.公安交通管理补助基数</t>
  </si>
  <si>
    <t>（二）一般性转移支付收入</t>
  </si>
  <si>
    <t>1.均衡性转移支付收入</t>
  </si>
  <si>
    <t>基数性补助</t>
  </si>
  <si>
    <t>(三)专项拨款补助</t>
  </si>
  <si>
    <t>三、调入资金</t>
  </si>
  <si>
    <t>基金调入</t>
  </si>
  <si>
    <t>收回结转结余资金调入</t>
  </si>
  <si>
    <t>四、上年结余结转收入</t>
  </si>
  <si>
    <t>2016年县级财政预算支出表（草案）</t>
  </si>
  <si>
    <t xml:space="preserve"> 表八</t>
  </si>
  <si>
    <r>
      <t>单位:万元</t>
    </r>
    <r>
      <rPr>
        <sz val="11"/>
        <color indexed="8"/>
        <rFont val="宋体"/>
        <family val="0"/>
      </rPr>
      <t xml:space="preserve"> </t>
    </r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</si>
  <si>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</si>
  <si>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</si>
  <si>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</si>
  <si>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</si>
  <si>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</si>
  <si>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</si>
  <si>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</si>
  <si>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</si>
  <si>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</si>
  <si>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</si>
  <si>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</si>
  <si>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</si>
  <si>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</si>
  <si>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</si>
  <si>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</si>
  <si>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</si>
  <si>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十六、预备费</t>
  </si>
  <si>
    <t>十七、其他支出</t>
  </si>
  <si>
    <t>一、城乡社区支出</t>
  </si>
  <si>
    <t>二、资源勘探信息等支出</t>
  </si>
  <si>
    <t>三、其他支出</t>
  </si>
  <si>
    <t>2016年社会保险基金收支预算表（草案）</t>
  </si>
  <si>
    <t>表九</t>
  </si>
  <si>
    <t>基金类别</t>
  </si>
  <si>
    <t>上年结余</t>
  </si>
  <si>
    <t>社保基金收入</t>
  </si>
  <si>
    <t>社保基金支出</t>
  </si>
  <si>
    <t>当年收支结余</t>
  </si>
  <si>
    <t>年末滚存
结余</t>
  </si>
  <si>
    <t>小计</t>
  </si>
  <si>
    <t>其中：财政补助</t>
  </si>
  <si>
    <t>合   计</t>
  </si>
  <si>
    <t>2016年县级财政预算财力表（草案）</t>
  </si>
  <si>
    <t>其中：</t>
  </si>
  <si>
    <t>1.增值税税收返还</t>
  </si>
  <si>
    <t>均衡性转移支付补助</t>
  </si>
  <si>
    <t>2.老少边穷转移支付收入</t>
  </si>
  <si>
    <t>3.各项结算补助收入</t>
  </si>
  <si>
    <t>4.基层公检法司转移支付收入</t>
  </si>
  <si>
    <t>5.义务教育转移支付收入</t>
  </si>
  <si>
    <t>6.基本养老保险和低保等转移支付收入</t>
  </si>
  <si>
    <t>7.新型农村合作医疗等转移支付收入</t>
  </si>
  <si>
    <r>
      <t>8</t>
    </r>
    <r>
      <rPr>
        <sz val="11"/>
        <color indexed="8"/>
        <rFont val="宋体"/>
        <family val="0"/>
      </rPr>
      <t>.农村综合改革转移支付收入</t>
    </r>
  </si>
  <si>
    <t>8.产粮（油）大县奖励资金</t>
  </si>
  <si>
    <t>9.固定数额补助</t>
  </si>
  <si>
    <t>调入预算稳定调节基金</t>
  </si>
  <si>
    <t>五、下级上解收入</t>
  </si>
  <si>
    <t>六、上解上级支出</t>
  </si>
  <si>
    <t>（一）体制归并上解</t>
  </si>
  <si>
    <t>（二）专项上解</t>
  </si>
  <si>
    <t>（三）其他上解</t>
  </si>
  <si>
    <t>六、地方政府债券还本支出</t>
  </si>
  <si>
    <t>一般公共预算财力小计</t>
  </si>
  <si>
    <t>一、县级政府性基金预算收入</t>
  </si>
  <si>
    <t>二、上级专项补助收入</t>
  </si>
  <si>
    <t>三、上年结转</t>
  </si>
  <si>
    <t>四、调入资金</t>
  </si>
  <si>
    <t>政府性基金预算财力小计</t>
  </si>
  <si>
    <t>地方财政预算财力合计</t>
  </si>
  <si>
    <t>表七</t>
  </si>
  <si>
    <t>2016年县级一般公共预算支出明细表（草案）</t>
  </si>
  <si>
    <t>单位：万元</t>
  </si>
  <si>
    <t>科目代码</t>
  </si>
  <si>
    <t>科  目  名  称</t>
  </si>
  <si>
    <t>预  算  数</t>
  </si>
  <si>
    <t>科目长度</t>
  </si>
  <si>
    <t>合计</t>
  </si>
  <si>
    <t>支出合计</t>
  </si>
  <si>
    <t>一、一般公共服务</t>
  </si>
  <si>
    <t>人大事务</t>
  </si>
  <si>
    <t xml:space="preserve">  行政运行</t>
  </si>
  <si>
    <t xml:space="preserve">  人大会议</t>
  </si>
  <si>
    <t xml:space="preserve">  人大监督</t>
  </si>
  <si>
    <t xml:space="preserve">  代表工作</t>
  </si>
  <si>
    <t xml:space="preserve">  事业运行</t>
  </si>
  <si>
    <t>政协事务</t>
  </si>
  <si>
    <t xml:space="preserve">  政协会议</t>
  </si>
  <si>
    <t xml:space="preserve">  委员视察</t>
  </si>
  <si>
    <t>政府办公厅（室）及相关机构事务</t>
  </si>
  <si>
    <t xml:space="preserve">  一般行政管理事务</t>
  </si>
  <si>
    <t xml:space="preserve">  机关服务</t>
  </si>
  <si>
    <t xml:space="preserve">  专项业务活动</t>
  </si>
  <si>
    <t xml:space="preserve">  法制建设</t>
  </si>
  <si>
    <t xml:space="preserve">  其他政府办公厅（室）及相关机构事务支出</t>
  </si>
  <si>
    <t>发展与改革事务</t>
  </si>
  <si>
    <t>统计信息事务</t>
  </si>
  <si>
    <t xml:space="preserve">  专项统计业务</t>
  </si>
  <si>
    <t xml:space="preserve">  专项普查活动</t>
  </si>
  <si>
    <t>财政事务</t>
  </si>
  <si>
    <t xml:space="preserve">  预算改革业务</t>
  </si>
  <si>
    <t xml:space="preserve">  财政国库业务</t>
  </si>
  <si>
    <t xml:space="preserve">  信息化建设</t>
  </si>
  <si>
    <t xml:space="preserve">  财政委托业务支出</t>
  </si>
  <si>
    <t xml:space="preserve">  其他财政事务支出</t>
  </si>
  <si>
    <t>审计事务</t>
  </si>
  <si>
    <t xml:space="preserve">  审计业务</t>
  </si>
  <si>
    <t>人力资源事务</t>
  </si>
  <si>
    <t>纪检监察事务</t>
  </si>
  <si>
    <t>商贸事务</t>
  </si>
  <si>
    <t>工商行政管理事务</t>
  </si>
  <si>
    <t xml:space="preserve">  工商行政管理专项</t>
  </si>
  <si>
    <t xml:space="preserve">  执法办案专项</t>
  </si>
  <si>
    <t xml:space="preserve">  消费者权益保护</t>
  </si>
  <si>
    <t>质量技术监督与检验检疫事务</t>
  </si>
  <si>
    <t xml:space="preserve">  质量技术监督行政执法及业务管理</t>
  </si>
  <si>
    <t xml:space="preserve">  质量技术监督技术支持</t>
  </si>
  <si>
    <t>宗教事务</t>
  </si>
  <si>
    <t>档案事务</t>
  </si>
  <si>
    <t xml:space="preserve">  档案馆</t>
  </si>
  <si>
    <t xml:space="preserve">  其他档案事务支出</t>
  </si>
  <si>
    <t>民主党派及工商联事务</t>
  </si>
  <si>
    <t>群众团体事务</t>
  </si>
  <si>
    <t>党委办公厅（室）及相关机构事务</t>
  </si>
  <si>
    <t>组织事务</t>
  </si>
  <si>
    <t xml:space="preserve">  其他组织事务支出</t>
  </si>
  <si>
    <t>宣传事务</t>
  </si>
  <si>
    <t>统战事务</t>
  </si>
  <si>
    <t xml:space="preserve">  其他统战事务支出</t>
  </si>
  <si>
    <t>其他共产党事务支出</t>
  </si>
  <si>
    <t>其他一般公共服务支出</t>
  </si>
  <si>
    <t xml:space="preserve">  其他一般公共服务支出</t>
  </si>
  <si>
    <t>二、公共安全支出</t>
  </si>
  <si>
    <t>公安</t>
  </si>
  <si>
    <t xml:space="preserve">  治安管理</t>
  </si>
  <si>
    <t xml:space="preserve">  道路交通管理</t>
  </si>
  <si>
    <t xml:space="preserve">  居民身份证管理</t>
  </si>
  <si>
    <t xml:space="preserve">  拘押收教场所管理</t>
  </si>
  <si>
    <t xml:space="preserve">  其他公安支出</t>
  </si>
  <si>
    <t>检察</t>
  </si>
  <si>
    <t xml:space="preserve">  其他检察支出</t>
  </si>
  <si>
    <t>法院</t>
  </si>
  <si>
    <t xml:space="preserve">  案件审判</t>
  </si>
  <si>
    <t xml:space="preserve">  两庭建设</t>
  </si>
  <si>
    <t xml:space="preserve">  其他法院支出</t>
  </si>
  <si>
    <t>司法</t>
  </si>
  <si>
    <t xml:space="preserve">  普法宣传</t>
  </si>
  <si>
    <t xml:space="preserve">  律师公证管理</t>
  </si>
  <si>
    <t xml:space="preserve">  法律援助</t>
  </si>
  <si>
    <t xml:space="preserve">  社区矫正</t>
  </si>
  <si>
    <t xml:space="preserve">  其他司法支出</t>
  </si>
  <si>
    <t>三、教育支出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</si>
  <si>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</si>
  <si>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</si>
  <si>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</si>
  <si>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</si>
  <si>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</si>
  <si>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</si>
  <si>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</si>
  <si>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>职业教育</t>
  </si>
  <si>
    <t xml:space="preserve">  中专教育</t>
  </si>
  <si>
    <t>广播电视教育</t>
  </si>
  <si>
    <t xml:space="preserve">  教育电视台</t>
  </si>
  <si>
    <t>特殊教育</t>
  </si>
  <si>
    <t xml:space="preserve">  特殊学校教育</t>
  </si>
  <si>
    <t>进修与培训</t>
  </si>
  <si>
    <t xml:space="preserve">  教师进修</t>
  </si>
  <si>
    <t xml:space="preserve">  干部教育</t>
  </si>
  <si>
    <t>教育费附加安排的支出</t>
  </si>
  <si>
    <t xml:space="preserve">  农村中小学校舍建设</t>
  </si>
  <si>
    <t xml:space="preserve">  其他教育费附加安排的支出</t>
  </si>
  <si>
    <t>四、科学技术支出</t>
  </si>
  <si>
    <t>科学技术管理事务</t>
  </si>
  <si>
    <t xml:space="preserve">  其他科学技术管理事务支出</t>
  </si>
  <si>
    <t>技术研究与开发</t>
  </si>
  <si>
    <t xml:space="preserve">  应用技术研究与开发</t>
  </si>
  <si>
    <t>科学技术普及</t>
  </si>
  <si>
    <t xml:space="preserve">  机构运行</t>
  </si>
  <si>
    <t xml:space="preserve">  科普活动</t>
  </si>
  <si>
    <t>其他科学技术支出</t>
  </si>
  <si>
    <t xml:space="preserve">  其他科学技术支出</t>
  </si>
  <si>
    <t>五、文化体育与传媒支出</t>
  </si>
  <si>
    <t>文化</t>
  </si>
  <si>
    <t xml:space="preserve">  图书馆</t>
  </si>
  <si>
    <t xml:space="preserve">  艺术表演团体</t>
  </si>
  <si>
    <t xml:space="preserve">  群众文化</t>
  </si>
  <si>
    <t xml:space="preserve">  文化创作与保护</t>
  </si>
  <si>
    <t xml:space="preserve">  文化市场管理</t>
  </si>
  <si>
    <t xml:space="preserve">  其他文化支出</t>
  </si>
  <si>
    <t>文物</t>
  </si>
  <si>
    <t xml:space="preserve">  其他文物支出</t>
  </si>
  <si>
    <t>体育</t>
  </si>
  <si>
    <t xml:space="preserve">  群众体育</t>
  </si>
  <si>
    <t xml:space="preserve">  其他体育支出</t>
  </si>
  <si>
    <t>新闻出版广播影视</t>
  </si>
  <si>
    <t xml:space="preserve">  电视</t>
  </si>
  <si>
    <t>六、社会保障和就业支出</t>
  </si>
  <si>
    <t>人力资源和社会保障管理事务</t>
  </si>
  <si>
    <t xml:space="preserve">  劳动保障监察</t>
  </si>
  <si>
    <t xml:space="preserve">  社会保险经办机构</t>
  </si>
  <si>
    <t xml:space="preserve">  其他人力资源和社会保障管理事务支出</t>
  </si>
  <si>
    <t>民政管理事务</t>
  </si>
  <si>
    <t xml:space="preserve">  老龄事务</t>
  </si>
  <si>
    <t xml:space="preserve">  其他民政管理事务支出</t>
  </si>
  <si>
    <t>财政对社会保险基金的补助</t>
  </si>
  <si>
    <t xml:space="preserve">  财政对城乡居民基本养老保险基金的补助</t>
  </si>
  <si>
    <t>行政事业单位离退休</t>
  </si>
  <si>
    <t xml:space="preserve">  归口管理的行政单位离退休</t>
  </si>
  <si>
    <t xml:space="preserve">  事业单位离退休</t>
  </si>
  <si>
    <t xml:space="preserve">  其他行政事业单位离退休支出</t>
  </si>
  <si>
    <t>就业补助</t>
  </si>
  <si>
    <t xml:space="preserve">  职业培训补贴</t>
  </si>
  <si>
    <t xml:space="preserve">  社会保险补贴</t>
  </si>
  <si>
    <t xml:space="preserve">  公益性岗位补贴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</si>
  <si>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</si>
  <si>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</si>
  <si>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</si>
  <si>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</si>
  <si>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</si>
  <si>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优抚事业单位支出</t>
  </si>
  <si>
    <t xml:space="preserve">  义务兵优待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</si>
  <si>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</si>
  <si>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</si>
  <si>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</si>
  <si>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</si>
  <si>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</si>
  <si>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>社会福利</t>
  </si>
  <si>
    <t xml:space="preserve">  儿童福利</t>
  </si>
  <si>
    <t xml:space="preserve">  殡葬</t>
  </si>
  <si>
    <t xml:space="preserve">  社会福利事业单位</t>
  </si>
  <si>
    <t>残疾人事业</t>
  </si>
  <si>
    <t xml:space="preserve">  残疾人康复</t>
  </si>
  <si>
    <t xml:space="preserve">  残疾人就业和扶贫</t>
  </si>
  <si>
    <t xml:space="preserve">  其他残疾人事业支出</t>
  </si>
  <si>
    <t>红十字事业</t>
  </si>
  <si>
    <t xml:space="preserve">  其他红十字事业支出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</si>
  <si>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</si>
  <si>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</si>
  <si>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</si>
  <si>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</si>
  <si>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</si>
  <si>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 xml:space="preserve">  流浪乞讨人员救助支出</t>
  </si>
  <si>
    <t>特困人员供养</t>
  </si>
  <si>
    <t xml:space="preserve">  农村五保供养支出</t>
  </si>
  <si>
    <t>其他社会保障和就业支出</t>
  </si>
  <si>
    <t xml:space="preserve">  其他社会保障和就业支出</t>
  </si>
  <si>
    <t>七、医疗卫生与计划生育支出</t>
  </si>
  <si>
    <t>医疗卫生与计划生育管理事务</t>
  </si>
  <si>
    <t xml:space="preserve">  其他医疗卫生与计划生育管理事务支出</t>
  </si>
  <si>
    <t>公立医院</t>
  </si>
  <si>
    <t xml:space="preserve">  综合医院</t>
  </si>
  <si>
    <t xml:space="preserve">  中医（民族）医院</t>
  </si>
  <si>
    <t xml:space="preserve">  精神病医院</t>
  </si>
  <si>
    <t xml:space="preserve">  其他公立医院支出</t>
  </si>
  <si>
    <t>基层医疗卫生机构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</si>
  <si>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</si>
  <si>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</si>
  <si>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</si>
  <si>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</si>
  <si>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</si>
  <si>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基本公共卫生服务</t>
  </si>
  <si>
    <t xml:space="preserve">  重大公共卫生专项</t>
  </si>
  <si>
    <t>医疗保障</t>
  </si>
  <si>
    <t xml:space="preserve">  行政单位医疗</t>
  </si>
  <si>
    <t xml:space="preserve">  事业单位医疗</t>
  </si>
  <si>
    <t xml:space="preserve">  优抚对象医疗补助</t>
  </si>
  <si>
    <t xml:space="preserve">  新型农村合作医疗</t>
  </si>
  <si>
    <t xml:space="preserve">  城镇居民基本医疗保险</t>
  </si>
  <si>
    <t xml:space="preserve">  城乡医疗救助</t>
  </si>
  <si>
    <t>中医药</t>
  </si>
  <si>
    <t xml:space="preserve">  中医（民族医）药专项</t>
  </si>
  <si>
    <t>计划生育事务</t>
  </si>
  <si>
    <t xml:space="preserve">  计划生育服务</t>
  </si>
  <si>
    <t>食品和药品监督管理事务</t>
  </si>
  <si>
    <t xml:space="preserve">  食品安全事务</t>
  </si>
  <si>
    <t xml:space="preserve">  其他食品和药品监督管理事务支出</t>
  </si>
  <si>
    <t>八、节能环保支出</t>
  </si>
  <si>
    <t>环境保护管理事务</t>
  </si>
  <si>
    <t xml:space="preserve">  其他环境保护管理事务支出</t>
  </si>
  <si>
    <t>环境监测与监察</t>
  </si>
  <si>
    <t xml:space="preserve">  其他环境监测与监察支出</t>
  </si>
  <si>
    <t>污染防治</t>
  </si>
  <si>
    <t xml:space="preserve">  大气</t>
  </si>
  <si>
    <t xml:space="preserve">  水体</t>
  </si>
  <si>
    <t xml:space="preserve">  排污费安排的支出</t>
  </si>
  <si>
    <t>自然生态保护</t>
  </si>
  <si>
    <t xml:space="preserve">  生态保护</t>
  </si>
  <si>
    <t>九、城乡社区支出</t>
  </si>
  <si>
    <t>城乡社区管理事务</t>
  </si>
  <si>
    <t xml:space="preserve">  城管执法</t>
  </si>
  <si>
    <t xml:space="preserve">  住宅建设与房地产市场监管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</si>
  <si>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</si>
  <si>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</si>
  <si>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</si>
  <si>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</si>
  <si>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</si>
  <si>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</si>
  <si>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</si>
  <si>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建设市场管理与监督</t>
  </si>
  <si>
    <t xml:space="preserve">  建设市场管理与监督</t>
  </si>
  <si>
    <t>十、农林水支出</t>
  </si>
  <si>
    <t>农业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</si>
  <si>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</si>
  <si>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</si>
  <si>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</si>
  <si>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</si>
  <si>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农业行业业务管理</t>
  </si>
  <si>
    <t xml:space="preserve">  防灾救灾</t>
  </si>
  <si>
    <t xml:space="preserve">  农业生产支持补贴</t>
  </si>
  <si>
    <t xml:space="preserve">  农业组织化与产业化经营</t>
  </si>
  <si>
    <t xml:space="preserve">  农产品加工与促销</t>
  </si>
  <si>
    <t xml:space="preserve">  农村道路建设</t>
  </si>
  <si>
    <t xml:space="preserve">  对高校毕业生到基层任职补助</t>
  </si>
  <si>
    <t xml:space="preserve">  其他农业支出</t>
  </si>
  <si>
    <t>林业</t>
  </si>
  <si>
    <t xml:space="preserve">  林业事业机构</t>
  </si>
  <si>
    <t xml:space="preserve">  森林培育</t>
  </si>
  <si>
    <t xml:space="preserve">  林业执法与监督</t>
  </si>
  <si>
    <t>水利</t>
  </si>
  <si>
    <t xml:space="preserve">  水利行业业务管理</t>
  </si>
  <si>
    <t xml:space="preserve">  水资源节约管理与保护</t>
  </si>
  <si>
    <t xml:space="preserve">  农田水利</t>
  </si>
  <si>
    <t xml:space="preserve">  水资源费安排的支出</t>
  </si>
  <si>
    <t>扶贫</t>
  </si>
  <si>
    <t xml:space="preserve">  农村基础设施建设</t>
  </si>
  <si>
    <t xml:space="preserve">  生产发展</t>
  </si>
  <si>
    <t xml:space="preserve">  扶贫贷款奖补和贴息</t>
  </si>
  <si>
    <t>农业综合开发</t>
  </si>
  <si>
    <t xml:space="preserve">  土地治理</t>
  </si>
  <si>
    <t>农村综合改革</t>
  </si>
  <si>
    <t xml:space="preserve">  对村级一事一议的补助</t>
  </si>
  <si>
    <t xml:space="preserve">  对村民委员会和村党支部的补助</t>
  </si>
  <si>
    <t>普惠金融发展支出</t>
  </si>
  <si>
    <t xml:space="preserve">  农业保险保费补贴</t>
  </si>
  <si>
    <t xml:space="preserve">  小额担保贷款贴息</t>
  </si>
  <si>
    <t>其他农林水支出</t>
  </si>
  <si>
    <t xml:space="preserve">  其他农林水支出</t>
  </si>
  <si>
    <t>十一、交通运输支出</t>
  </si>
  <si>
    <t>公路水路运输</t>
  </si>
  <si>
    <t xml:space="preserve">  公路养护</t>
  </si>
  <si>
    <t xml:space="preserve">  公路运输管理</t>
  </si>
  <si>
    <t xml:space="preserve">  其他公路水路运输支出</t>
  </si>
  <si>
    <t>十二、资源勘探信息等支出</t>
  </si>
  <si>
    <t>安全生产监管</t>
  </si>
  <si>
    <t xml:space="preserve">  其他安全生产监管支出</t>
  </si>
  <si>
    <t>支持中小企业发展和管理支出</t>
  </si>
  <si>
    <t xml:space="preserve">  其他支持中小企业发展和管理支出</t>
  </si>
  <si>
    <t>十三、商业服务业等支出</t>
  </si>
  <si>
    <t>商业流通事务</t>
  </si>
  <si>
    <t xml:space="preserve">  民贸民品贷款贴息</t>
  </si>
  <si>
    <t xml:space="preserve">  其他商业流通事务支出</t>
  </si>
  <si>
    <t>涉外发展服务支出</t>
  </si>
  <si>
    <t xml:space="preserve">  其他涉外发展服务支出</t>
  </si>
  <si>
    <t>十四、国土海洋气象等支出</t>
  </si>
  <si>
    <t>国土资源事务</t>
  </si>
  <si>
    <t>十五、住房保障支出</t>
  </si>
  <si>
    <t>保障性安居工程支出</t>
  </si>
  <si>
    <t xml:space="preserve">  棚户区改造</t>
  </si>
  <si>
    <t>住房改革支出</t>
  </si>
  <si>
    <t xml:space="preserve">  住房公积金</t>
  </si>
  <si>
    <t>城乡社区住宅</t>
  </si>
  <si>
    <t xml:space="preserve">  其他城乡社区住宅支出</t>
  </si>
  <si>
    <t>十六、粮油物资储备支出</t>
  </si>
  <si>
    <t>粮油事务</t>
  </si>
  <si>
    <t>十七、预备费</t>
  </si>
  <si>
    <t xml:space="preserve">  预备费</t>
  </si>
  <si>
    <t>十八、其他支出</t>
  </si>
  <si>
    <t xml:space="preserve">  其他支出</t>
  </si>
  <si>
    <t>国有土地使用权出让收入及对应专项债务收入安排的支出</t>
  </si>
  <si>
    <t xml:space="preserve">  征地和拆迁补偿支出</t>
  </si>
  <si>
    <t xml:space="preserve">  城市建设支出</t>
  </si>
  <si>
    <t xml:space="preserve">  补助被征地农民支出</t>
  </si>
  <si>
    <t xml:space="preserve">  土地出让业务支出</t>
  </si>
  <si>
    <t xml:space="preserve">  棚户区改造支出</t>
  </si>
  <si>
    <t xml:space="preserve">  其他国有土地使用权出让收入安排的支出</t>
  </si>
  <si>
    <t>国有土地收益基金及对应专项债务收入安排的支出</t>
  </si>
  <si>
    <t>农业土地开发资金及对应专项债务收入安排的支出</t>
  </si>
  <si>
    <t xml:space="preserve">  农业土地开发资金及对应专项债务收入安排的支出</t>
  </si>
  <si>
    <t>新增建设用地土地有偿使用费及对应专项债务收入安排的支出★</t>
  </si>
  <si>
    <t xml:space="preserve">  基本农田建设和保护支出</t>
  </si>
  <si>
    <t>城市基础设施配套费及对应专项债务收入安排的支出</t>
  </si>
  <si>
    <t xml:space="preserve">  城市公共设施</t>
  </si>
  <si>
    <t xml:space="preserve">  城市环境卫生</t>
  </si>
  <si>
    <t>污水处理费及对应专项债务收入安排的支出</t>
  </si>
  <si>
    <t xml:space="preserve">  污水处理设施建设和运营</t>
  </si>
  <si>
    <t>散装水泥专项资金及对应专项债务收入安排的支出</t>
  </si>
  <si>
    <t xml:space="preserve">  技术研发与推广</t>
  </si>
  <si>
    <t xml:space="preserve">  宣传</t>
  </si>
  <si>
    <t>新型墙体材料专项基金及对应专项债务收入安排的支出</t>
  </si>
  <si>
    <t xml:space="preserve">  技改贴息和补助</t>
  </si>
  <si>
    <t xml:space="preserve">  技术研发和推广</t>
  </si>
  <si>
    <t xml:space="preserve">  示范项目补贴</t>
  </si>
  <si>
    <t xml:space="preserve">  宣传和培训</t>
  </si>
  <si>
    <t>其他政府性基金及对应专项债务收入安排的支出</t>
  </si>
  <si>
    <t xml:space="preserve">  其他政府性基金及对应专项债务收入安排的支出</t>
  </si>
  <si>
    <t>彩票公益金及对应专项债务收入安排的支出</t>
  </si>
  <si>
    <t xml:space="preserve">  用于社会福利的彩票公益金支出★</t>
  </si>
  <si>
    <t xml:space="preserve">  用于体育事业的彩票公益金支出</t>
  </si>
  <si>
    <t>2016年县级政府性基金预算支出明细表（草案）</t>
  </si>
  <si>
    <t>单位：万元</t>
  </si>
  <si>
    <t>预  算  数</t>
  </si>
  <si>
    <t>编码长度</t>
  </si>
  <si>
    <t>一、城乡社区支出</t>
  </si>
  <si>
    <t>二、资源勘探信息等支出</t>
  </si>
  <si>
    <t>三、其他支出</t>
  </si>
  <si>
    <t>项目</t>
  </si>
  <si>
    <t>2016年预算数</t>
  </si>
  <si>
    <t>2015预算数</t>
  </si>
  <si>
    <t>增减（%）</t>
  </si>
  <si>
    <t>因公出国(境)费用</t>
  </si>
  <si>
    <t>公务接待费</t>
  </si>
  <si>
    <t>公务用车运行维护费</t>
  </si>
  <si>
    <t>公务用车购置</t>
  </si>
  <si>
    <t>科 目 名 称</t>
  </si>
  <si>
    <t>2016年县级“三公”经费预算
统计表</t>
  </si>
  <si>
    <t>单位：万元</t>
  </si>
  <si>
    <t>科目名称</t>
  </si>
  <si>
    <t>2016年支出预算经济分类明细表（本级安排基本支出）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</si>
  <si>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</si>
  <si>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</si>
  <si>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</si>
  <si>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</si>
  <si>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绩效工资</t>
  </si>
  <si>
    <t xml:space="preserve">    其他工资福利支出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</si>
  <si>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</si>
  <si>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</si>
  <si>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</si>
  <si>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</si>
  <si>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</si>
  <si>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</si>
  <si>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</si>
  <si>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</si>
  <si>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</si>
  <si>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</si>
  <si>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</si>
  <si>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</si>
  <si>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</si>
  <si>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</si>
  <si>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</si>
  <si>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</si>
  <si>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</si>
  <si>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</si>
  <si>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</si>
  <si>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</si>
  <si>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</si>
  <si>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</si>
  <si>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</si>
  <si>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</si>
  <si>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</si>
  <si>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</si>
  <si>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</si>
  <si>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</si>
  <si>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</si>
  <si>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</si>
  <si>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</si>
  <si>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</si>
  <si>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</si>
  <si>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</si>
  <si>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</si>
  <si>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</si>
  <si>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</si>
  <si>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</si>
  <si>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</si>
  <si>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</si>
  <si>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采暖补贴</t>
  </si>
  <si>
    <t xml:space="preserve">    物业服务补贴</t>
  </si>
  <si>
    <t xml:space="preserve">    其他对个人和家庭的补助支出</t>
  </si>
  <si>
    <t>工资福利支出小计</t>
  </si>
  <si>
    <t>商品和服务支出小计</t>
  </si>
  <si>
    <t>对个人和家庭的补助小计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</si>
</sst>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);\(0.00\)"/>
    <numFmt numFmtId="180" formatCode="0.00_ "/>
    <numFmt numFmtId="181" formatCode="#,##0.00_);[Red]\(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8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4" borderId="0" applyNumberFormat="0" applyBorder="0" applyAlignment="0" applyProtection="0"/>
    <xf numFmtId="0" fontId="3" fillId="16" borderId="0" applyNumberFormat="0" applyBorder="0" applyAlignment="0" applyProtection="0"/>
    <xf numFmtId="0" fontId="4" fillId="15" borderId="8" applyNumberFormat="0" applyAlignment="0" applyProtection="0"/>
    <xf numFmtId="0" fontId="15" fillId="3" borderId="5" applyNumberFormat="0" applyAlignment="0" applyProtection="0"/>
    <xf numFmtId="0" fontId="17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5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1" fillId="0" borderId="10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176" fontId="0" fillId="4" borderId="0" xfId="0" applyNumberFormat="1" applyFont="1" applyFill="1" applyAlignment="1">
      <alignment horizontal="left" vertical="center" wrapText="1"/>
    </xf>
    <xf numFmtId="177" fontId="0" fillId="4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left"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176" fontId="19" fillId="4" borderId="12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41" fontId="0" fillId="0" borderId="13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41" fontId="19" fillId="0" borderId="12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1" fontId="19" fillId="0" borderId="15" xfId="0" applyNumberFormat="1" applyFont="1" applyBorder="1" applyAlignment="1">
      <alignment horizontal="right" vertical="center" wrapText="1"/>
    </xf>
    <xf numFmtId="0" fontId="21" fillId="0" borderId="16" xfId="60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21" fillId="0" borderId="10" xfId="61" applyNumberFormat="1" applyFont="1" applyBorder="1" applyAlignment="1">
      <alignment vertical="center" wrapText="1"/>
      <protection/>
    </xf>
    <xf numFmtId="179" fontId="21" fillId="0" borderId="10" xfId="61" applyNumberFormat="1" applyFont="1" applyBorder="1" applyAlignment="1">
      <alignment vertical="center" wrapText="1"/>
      <protection/>
    </xf>
    <xf numFmtId="0" fontId="21" fillId="0" borderId="0" xfId="59" applyFont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vertical="center"/>
      <protection/>
    </xf>
    <xf numFmtId="0" fontId="21" fillId="0" borderId="10" xfId="58" applyFont="1" applyBorder="1" applyAlignment="1">
      <alignment vertical="center"/>
      <protection/>
    </xf>
    <xf numFmtId="0" fontId="24" fillId="0" borderId="10" xfId="59" applyFont="1" applyBorder="1" applyAlignment="1">
      <alignment horizontal="center" vertical="center"/>
      <protection/>
    </xf>
    <xf numFmtId="0" fontId="24" fillId="0" borderId="10" xfId="59" applyFont="1" applyBorder="1" applyAlignment="1">
      <alignment vertical="center"/>
      <protection/>
    </xf>
    <xf numFmtId="0" fontId="19" fillId="0" borderId="10" xfId="0" applyFont="1" applyBorder="1" applyAlignment="1">
      <alignment vertical="center"/>
    </xf>
    <xf numFmtId="0" fontId="1" fillId="0" borderId="0" xfId="58">
      <alignment vertical="center"/>
      <protection/>
    </xf>
    <xf numFmtId="0" fontId="21" fillId="0" borderId="0" xfId="58" applyFont="1" applyAlignment="1">
      <alignment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vertical="center"/>
      <protection/>
    </xf>
    <xf numFmtId="180" fontId="24" fillId="0" borderId="10" xfId="58" applyNumberFormat="1" applyFont="1" applyBorder="1" applyAlignment="1">
      <alignment vertical="center"/>
      <protection/>
    </xf>
    <xf numFmtId="180" fontId="21" fillId="0" borderId="10" xfId="58" applyNumberFormat="1" applyFont="1" applyBorder="1" applyAlignment="1">
      <alignment vertical="center"/>
      <protection/>
    </xf>
    <xf numFmtId="0" fontId="24" fillId="0" borderId="10" xfId="58" applyFont="1" applyBorder="1" applyAlignment="1">
      <alignment horizontal="center" vertical="center"/>
      <protection/>
    </xf>
    <xf numFmtId="0" fontId="1" fillId="0" borderId="0" xfId="58" applyFont="1">
      <alignment vertical="center"/>
      <protection/>
    </xf>
    <xf numFmtId="0" fontId="1" fillId="0" borderId="0" xfId="58" applyFont="1" applyAlignment="1">
      <alignment vertical="center"/>
      <protection/>
    </xf>
    <xf numFmtId="0" fontId="21" fillId="0" borderId="10" xfId="58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/>
      <protection/>
    </xf>
    <xf numFmtId="176" fontId="0" fillId="4" borderId="0" xfId="0" applyNumberFormat="1" applyFont="1" applyFill="1" applyAlignment="1">
      <alignment horizontal="left" vertical="center" wrapText="1"/>
    </xf>
    <xf numFmtId="176" fontId="19" fillId="4" borderId="0" xfId="0" applyNumberFormat="1" applyFont="1" applyFill="1" applyAlignment="1">
      <alignment horizontal="left" vertical="center" wrapText="1"/>
    </xf>
    <xf numFmtId="177" fontId="19" fillId="4" borderId="0" xfId="0" applyNumberFormat="1" applyFont="1" applyFill="1" applyAlignment="1">
      <alignment horizontal="right" vertical="center" wrapText="1"/>
    </xf>
    <xf numFmtId="177" fontId="0" fillId="4" borderId="12" xfId="0" applyNumberFormat="1" applyFont="1" applyFill="1" applyBorder="1" applyAlignment="1">
      <alignment horizontal="center" vertical="center" wrapText="1"/>
    </xf>
    <xf numFmtId="176" fontId="0" fillId="4" borderId="12" xfId="0" applyNumberFormat="1" applyFont="1" applyFill="1" applyBorder="1" applyAlignment="1">
      <alignment horizontal="left"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177" fontId="0" fillId="4" borderId="12" xfId="0" applyNumberFormat="1" applyFont="1" applyFill="1" applyBorder="1" applyAlignment="1">
      <alignment horizontal="left" vertical="center" wrapText="1"/>
    </xf>
    <xf numFmtId="176" fontId="0" fillId="4" borderId="12" xfId="0" applyNumberFormat="1" applyFont="1" applyFill="1" applyBorder="1" applyAlignment="1">
      <alignment vertical="center" wrapText="1"/>
    </xf>
    <xf numFmtId="176" fontId="0" fillId="4" borderId="12" xfId="0" applyNumberFormat="1" applyFont="1" applyFill="1" applyBorder="1" applyAlignment="1">
      <alignment horizontal="left" vertical="center" wrapText="1" indent="1"/>
    </xf>
    <xf numFmtId="177" fontId="0" fillId="4" borderId="12" xfId="0" applyNumberFormat="1" applyFont="1" applyFill="1" applyBorder="1" applyAlignment="1">
      <alignment horizontal="right" vertical="center" wrapText="1"/>
    </xf>
    <xf numFmtId="178" fontId="0" fillId="4" borderId="12" xfId="0" applyNumberFormat="1" applyFont="1" applyFill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horizontal="left" vertical="center" wrapText="1" indent="2"/>
    </xf>
    <xf numFmtId="49" fontId="0" fillId="0" borderId="12" xfId="0" applyNumberFormat="1" applyFont="1" applyBorder="1" applyAlignment="1">
      <alignment horizontal="left" vertical="center" wrapText="1" indent="1"/>
    </xf>
    <xf numFmtId="176" fontId="0" fillId="0" borderId="12" xfId="0" applyNumberFormat="1" applyFont="1" applyBorder="1" applyAlignment="1">
      <alignment horizontal="left" vertical="center" wrapText="1" indent="1"/>
    </xf>
    <xf numFmtId="177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176" fontId="19" fillId="4" borderId="12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Border="1" applyAlignment="1">
      <alignment horizontal="right" vertical="center" wrapText="1"/>
    </xf>
    <xf numFmtId="177" fontId="19" fillId="4" borderId="12" xfId="0" applyNumberFormat="1" applyFont="1" applyFill="1" applyBorder="1" applyAlignment="1">
      <alignment horizontal="left" vertical="center" wrapText="1"/>
    </xf>
    <xf numFmtId="177" fontId="19" fillId="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22" fillId="42" borderId="10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/>
    </xf>
    <xf numFmtId="0" fontId="22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/>
    </xf>
    <xf numFmtId="4" fontId="21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2" fillId="42" borderId="10" xfId="0" applyFont="1" applyFill="1" applyBorder="1" applyAlignment="1">
      <alignment horizontal="left"/>
    </xf>
    <xf numFmtId="0" fontId="21" fillId="42" borderId="10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21" fillId="42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42" borderId="10" xfId="0" applyFont="1" applyFill="1" applyBorder="1" applyAlignment="1">
      <alignment vertical="center"/>
    </xf>
    <xf numFmtId="4" fontId="21" fillId="4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80" fontId="21" fillId="0" borderId="10" xfId="0" applyNumberFormat="1" applyFont="1" applyBorder="1" applyAlignment="1">
      <alignment vertical="center"/>
    </xf>
    <xf numFmtId="180" fontId="21" fillId="42" borderId="1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181" fontId="21" fillId="0" borderId="0" xfId="0" applyNumberFormat="1" applyFont="1" applyFill="1" applyAlignment="1">
      <alignment vertical="center" wrapText="1"/>
    </xf>
    <xf numFmtId="181" fontId="21" fillId="0" borderId="0" xfId="0" applyNumberFormat="1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3" fillId="0" borderId="0" xfId="58" applyFont="1" applyAlignment="1">
      <alignment horizontal="center" vertical="center"/>
      <protection/>
    </xf>
    <xf numFmtId="0" fontId="23" fillId="0" borderId="0" xfId="59" applyFont="1" applyAlignment="1">
      <alignment horizontal="center" vertical="center"/>
      <protection/>
    </xf>
    <xf numFmtId="0" fontId="21" fillId="0" borderId="16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16" xfId="6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76" fontId="20" fillId="4" borderId="0" xfId="0" applyNumberFormat="1" applyFont="1" applyFill="1" applyAlignment="1">
      <alignment horizontal="center" vertical="center" wrapText="1"/>
    </xf>
    <xf numFmtId="177" fontId="0" fillId="4" borderId="11" xfId="0" applyNumberFormat="1" applyFont="1" applyFill="1" applyBorder="1" applyAlignment="1">
      <alignment horizontal="right" vertical="center" wrapText="1"/>
    </xf>
    <xf numFmtId="177" fontId="0" fillId="4" borderId="22" xfId="0" applyNumberFormat="1" applyFont="1" applyFill="1" applyBorder="1" applyAlignment="1">
      <alignment horizontal="left" vertical="center" wrapText="1"/>
    </xf>
    <xf numFmtId="177" fontId="0" fillId="4" borderId="15" xfId="0" applyNumberFormat="1" applyFont="1" applyFill="1" applyBorder="1" applyAlignment="1">
      <alignment horizontal="left" vertical="center" wrapText="1"/>
    </xf>
    <xf numFmtId="176" fontId="0" fillId="4" borderId="13" xfId="0" applyNumberFormat="1" applyFont="1" applyFill="1" applyBorder="1" applyAlignment="1">
      <alignment horizontal="center" vertical="center" wrapText="1"/>
    </xf>
    <xf numFmtId="176" fontId="0" fillId="4" borderId="2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177" fontId="0" fillId="4" borderId="13" xfId="0" applyNumberFormat="1" applyFont="1" applyFill="1" applyBorder="1" applyAlignment="1">
      <alignment horizontal="center" vertical="center" wrapText="1"/>
    </xf>
    <xf numFmtId="177" fontId="0" fillId="4" borderId="23" xfId="0" applyNumberFormat="1" applyFont="1" applyFill="1" applyBorder="1" applyAlignment="1">
      <alignment horizontal="center" vertical="center" wrapText="1"/>
    </xf>
    <xf numFmtId="176" fontId="20" fillId="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0" fillId="42" borderId="10" xfId="0" applyFont="1" applyFill="1" applyBorder="1" applyAlignment="1">
      <alignment/>
    </xf>
    <xf numFmtId="4" fontId="0" fillId="42" borderId="10" xfId="0" applyNumberForma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14社保基金收入" xfId="60"/>
    <cellStyle name="常规_14社保基金支出" xfId="61"/>
    <cellStyle name="常规_15社保基金支出" xfId="62"/>
    <cellStyle name="Hyperlink" xfId="63"/>
    <cellStyle name="好" xfId="64"/>
    <cellStyle name="好_人大报告附表（正式送打印社97格式）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Zeros="0" zoomScalePageLayoutView="0" workbookViewId="0" topLeftCell="A1">
      <selection activeCell="F31" sqref="F31"/>
    </sheetView>
  </sheetViews>
  <sheetFormatPr defaultColWidth="9.00390625" defaultRowHeight="13.5"/>
  <cols>
    <col min="1" max="1" width="28.75390625" style="0" customWidth="1"/>
    <col min="2" max="3" width="10.625" style="0" customWidth="1"/>
    <col min="4" max="4" width="12.00390625" style="0" customWidth="1"/>
    <col min="5" max="5" width="10.875" style="0" customWidth="1"/>
    <col min="6" max="6" width="11.625" style="0" customWidth="1"/>
  </cols>
  <sheetData>
    <row r="1" spans="1:9" ht="21" customHeight="1">
      <c r="A1" s="109" t="s">
        <v>0</v>
      </c>
      <c r="B1" s="109"/>
      <c r="C1" s="109"/>
      <c r="D1" s="109"/>
      <c r="E1" s="109"/>
      <c r="F1" s="109"/>
      <c r="G1" s="41"/>
      <c r="H1" s="41"/>
      <c r="I1" s="41"/>
    </row>
    <row r="2" spans="1:9" ht="12" customHeight="1">
      <c r="A2" s="42" t="s">
        <v>1</v>
      </c>
      <c r="B2" s="42"/>
      <c r="C2" s="42"/>
      <c r="D2" s="42"/>
      <c r="E2" s="42"/>
      <c r="F2" s="42" t="s">
        <v>2</v>
      </c>
      <c r="G2" s="41"/>
      <c r="H2" s="41"/>
      <c r="I2" s="41"/>
    </row>
    <row r="3" spans="1:9" ht="18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1"/>
      <c r="H3" s="41"/>
      <c r="I3" s="41"/>
    </row>
    <row r="4" spans="1:9" ht="15" customHeight="1">
      <c r="A4" s="44" t="s">
        <v>9</v>
      </c>
      <c r="B4" s="44">
        <f>SUM(B5:B17)</f>
        <v>25295</v>
      </c>
      <c r="C4" s="44">
        <f>SUM(C5:C17)</f>
        <v>29030</v>
      </c>
      <c r="D4" s="45">
        <f aca="true" t="shared" si="0" ref="D4:D42">ROUND(C4/B4*100,2)</f>
        <v>114.77</v>
      </c>
      <c r="E4" s="44">
        <f>SUM(E5:E17)</f>
        <v>22591</v>
      </c>
      <c r="F4" s="45">
        <f aca="true" t="shared" si="1" ref="F4:F42">ROUND((C4-E4)/E4*100,2)</f>
        <v>28.5</v>
      </c>
      <c r="G4" s="41"/>
      <c r="H4" s="41"/>
      <c r="I4" s="41"/>
    </row>
    <row r="5" spans="1:9" ht="18" customHeight="1">
      <c r="A5" s="37" t="s">
        <v>10</v>
      </c>
      <c r="B5" s="37">
        <v>3186</v>
      </c>
      <c r="C5" s="37">
        <v>3188</v>
      </c>
      <c r="D5" s="46">
        <f t="shared" si="0"/>
        <v>100.06</v>
      </c>
      <c r="E5" s="37">
        <v>2578</v>
      </c>
      <c r="F5" s="46">
        <f t="shared" si="1"/>
        <v>23.66</v>
      </c>
      <c r="G5" s="41"/>
      <c r="H5" s="41"/>
      <c r="I5" s="41"/>
    </row>
    <row r="6" spans="1:9" ht="18" customHeight="1">
      <c r="A6" s="37" t="s">
        <v>11</v>
      </c>
      <c r="B6" s="37">
        <v>9786</v>
      </c>
      <c r="C6" s="37">
        <v>10399</v>
      </c>
      <c r="D6" s="46">
        <f t="shared" si="0"/>
        <v>106.26</v>
      </c>
      <c r="E6" s="37">
        <v>9013</v>
      </c>
      <c r="F6" s="46">
        <f t="shared" si="1"/>
        <v>15.38</v>
      </c>
      <c r="G6" s="41"/>
      <c r="H6" s="41"/>
      <c r="I6" s="41"/>
    </row>
    <row r="7" spans="1:9" ht="18" customHeight="1">
      <c r="A7" s="37" t="s">
        <v>12</v>
      </c>
      <c r="B7" s="37">
        <v>1912</v>
      </c>
      <c r="C7" s="37">
        <v>2413</v>
      </c>
      <c r="D7" s="46">
        <f t="shared" si="0"/>
        <v>126.2</v>
      </c>
      <c r="E7" s="37">
        <v>1701</v>
      </c>
      <c r="F7" s="46">
        <f t="shared" si="1"/>
        <v>41.86</v>
      </c>
      <c r="G7" s="41"/>
      <c r="H7" s="41"/>
      <c r="I7" s="41"/>
    </row>
    <row r="8" spans="1:9" ht="18" customHeight="1">
      <c r="A8" s="37" t="s">
        <v>13</v>
      </c>
      <c r="B8" s="37">
        <v>252</v>
      </c>
      <c r="C8" s="37">
        <v>204</v>
      </c>
      <c r="D8" s="46">
        <f t="shared" si="0"/>
        <v>80.95</v>
      </c>
      <c r="E8" s="37">
        <v>226</v>
      </c>
      <c r="F8" s="46">
        <f t="shared" si="1"/>
        <v>-9.73</v>
      </c>
      <c r="G8" s="41"/>
      <c r="H8" s="41"/>
      <c r="I8" s="41"/>
    </row>
    <row r="9" spans="1:9" ht="18" customHeight="1">
      <c r="A9" s="37" t="s">
        <v>14</v>
      </c>
      <c r="B9" s="37">
        <v>15</v>
      </c>
      <c r="C9" s="37">
        <v>9</v>
      </c>
      <c r="D9" s="46">
        <f t="shared" si="0"/>
        <v>60</v>
      </c>
      <c r="E9" s="37">
        <v>13</v>
      </c>
      <c r="F9" s="46">
        <f t="shared" si="1"/>
        <v>-30.77</v>
      </c>
      <c r="G9" s="41"/>
      <c r="H9" s="41"/>
      <c r="I9" s="48"/>
    </row>
    <row r="10" spans="1:9" ht="18" customHeight="1">
      <c r="A10" s="37" t="s">
        <v>15</v>
      </c>
      <c r="B10" s="37">
        <v>733</v>
      </c>
      <c r="C10" s="37">
        <v>832</v>
      </c>
      <c r="D10" s="46">
        <f t="shared" si="0"/>
        <v>113.51</v>
      </c>
      <c r="E10" s="37">
        <v>654</v>
      </c>
      <c r="F10" s="46">
        <f t="shared" si="1"/>
        <v>27.22</v>
      </c>
      <c r="G10" s="41"/>
      <c r="H10" s="41"/>
      <c r="I10" s="41"/>
    </row>
    <row r="11" spans="1:9" ht="15" customHeight="1">
      <c r="A11" s="37" t="s">
        <v>16</v>
      </c>
      <c r="B11" s="37">
        <v>225</v>
      </c>
      <c r="C11" s="37">
        <v>217</v>
      </c>
      <c r="D11" s="46">
        <f t="shared" si="0"/>
        <v>96.44</v>
      </c>
      <c r="E11" s="37">
        <v>202</v>
      </c>
      <c r="F11" s="46">
        <f t="shared" si="1"/>
        <v>7.43</v>
      </c>
      <c r="G11" s="41"/>
      <c r="H11" s="41"/>
      <c r="I11" s="41"/>
    </row>
    <row r="12" spans="1:9" ht="18" customHeight="1">
      <c r="A12" s="37" t="s">
        <v>17</v>
      </c>
      <c r="B12" s="37">
        <v>169</v>
      </c>
      <c r="C12" s="37">
        <v>350</v>
      </c>
      <c r="D12" s="46">
        <f t="shared" si="0"/>
        <v>207.1</v>
      </c>
      <c r="E12" s="37">
        <v>153</v>
      </c>
      <c r="F12" s="46">
        <f t="shared" si="1"/>
        <v>128.76</v>
      </c>
      <c r="G12" s="41"/>
      <c r="H12" s="41"/>
      <c r="I12" s="41"/>
    </row>
    <row r="13" spans="1:9" ht="18" customHeight="1">
      <c r="A13" s="37" t="s">
        <v>18</v>
      </c>
      <c r="B13" s="37">
        <v>688</v>
      </c>
      <c r="C13" s="37">
        <v>614</v>
      </c>
      <c r="D13" s="46">
        <f t="shared" si="0"/>
        <v>89.24</v>
      </c>
      <c r="E13" s="37">
        <v>615</v>
      </c>
      <c r="F13" s="46">
        <f t="shared" si="1"/>
        <v>-0.16</v>
      </c>
      <c r="G13" s="41"/>
      <c r="H13" s="41"/>
      <c r="I13" s="41"/>
    </row>
    <row r="14" spans="1:9" ht="18" customHeight="1">
      <c r="A14" s="37" t="s">
        <v>19</v>
      </c>
      <c r="B14" s="37">
        <v>1146</v>
      </c>
      <c r="C14" s="37">
        <v>810</v>
      </c>
      <c r="D14" s="46">
        <f t="shared" si="0"/>
        <v>70.68</v>
      </c>
      <c r="E14" s="37">
        <v>1023</v>
      </c>
      <c r="F14" s="46">
        <f t="shared" si="1"/>
        <v>-20.82</v>
      </c>
      <c r="G14" s="41"/>
      <c r="H14" s="41"/>
      <c r="I14" s="41"/>
    </row>
    <row r="15" spans="1:9" ht="18" customHeight="1">
      <c r="A15" s="37" t="s">
        <v>20</v>
      </c>
      <c r="B15" s="37">
        <v>1795</v>
      </c>
      <c r="C15" s="37">
        <v>2067</v>
      </c>
      <c r="D15" s="46">
        <f t="shared" si="0"/>
        <v>115.15</v>
      </c>
      <c r="E15" s="37">
        <v>1602</v>
      </c>
      <c r="F15" s="46">
        <f t="shared" si="1"/>
        <v>29.03</v>
      </c>
      <c r="G15" s="41"/>
      <c r="H15" s="41"/>
      <c r="I15" s="41"/>
    </row>
    <row r="16" spans="1:9" ht="18" customHeight="1">
      <c r="A16" s="37" t="s">
        <v>21</v>
      </c>
      <c r="B16" s="37">
        <v>3593</v>
      </c>
      <c r="C16" s="37">
        <v>5415</v>
      </c>
      <c r="D16" s="46">
        <f t="shared" si="0"/>
        <v>150.71</v>
      </c>
      <c r="E16" s="37">
        <v>3208</v>
      </c>
      <c r="F16" s="46">
        <f t="shared" si="1"/>
        <v>68.8</v>
      </c>
      <c r="G16" s="41"/>
      <c r="H16" s="41"/>
      <c r="I16" s="41"/>
    </row>
    <row r="17" spans="1:6" ht="15" customHeight="1">
      <c r="A17" s="37" t="s">
        <v>22</v>
      </c>
      <c r="B17" s="37">
        <v>1795</v>
      </c>
      <c r="C17" s="37">
        <v>2512</v>
      </c>
      <c r="D17" s="46">
        <f t="shared" si="0"/>
        <v>139.94</v>
      </c>
      <c r="E17" s="37">
        <v>1603</v>
      </c>
      <c r="F17" s="46">
        <f t="shared" si="1"/>
        <v>56.71</v>
      </c>
    </row>
    <row r="18" spans="1:6" ht="13.5" customHeight="1">
      <c r="A18" s="44" t="s">
        <v>23</v>
      </c>
      <c r="B18" s="44">
        <f>SUM(B19:B24)</f>
        <v>12494</v>
      </c>
      <c r="C18" s="44">
        <f>SUM(C19:C24)</f>
        <v>11528</v>
      </c>
      <c r="D18" s="45">
        <f t="shared" si="0"/>
        <v>92.27</v>
      </c>
      <c r="E18" s="44">
        <f>SUM(E19:E24)</f>
        <v>11134</v>
      </c>
      <c r="F18" s="45">
        <f t="shared" si="1"/>
        <v>3.54</v>
      </c>
    </row>
    <row r="19" spans="1:6" ht="18" customHeight="1">
      <c r="A19" s="37" t="s">
        <v>24</v>
      </c>
      <c r="B19" s="37">
        <v>1380</v>
      </c>
      <c r="C19" s="37">
        <v>1118</v>
      </c>
      <c r="D19" s="46">
        <f t="shared" si="0"/>
        <v>81.01</v>
      </c>
      <c r="E19" s="37">
        <v>667</v>
      </c>
      <c r="F19" s="46">
        <f t="shared" si="1"/>
        <v>67.62</v>
      </c>
    </row>
    <row r="20" spans="1:6" ht="18" customHeight="1">
      <c r="A20" s="37" t="s">
        <v>25</v>
      </c>
      <c r="B20" s="37">
        <v>4394</v>
      </c>
      <c r="C20" s="37">
        <v>4748</v>
      </c>
      <c r="D20" s="46">
        <f t="shared" si="0"/>
        <v>108.06</v>
      </c>
      <c r="E20" s="37">
        <v>4467</v>
      </c>
      <c r="F20" s="46">
        <f t="shared" si="1"/>
        <v>6.29</v>
      </c>
    </row>
    <row r="21" spans="1:6" ht="16.5" customHeight="1">
      <c r="A21" s="37" t="s">
        <v>26</v>
      </c>
      <c r="B21" s="37">
        <v>4644</v>
      </c>
      <c r="C21" s="37">
        <v>1933</v>
      </c>
      <c r="D21" s="46">
        <f t="shared" si="0"/>
        <v>41.62</v>
      </c>
      <c r="E21" s="37">
        <v>4146</v>
      </c>
      <c r="F21" s="46">
        <f t="shared" si="1"/>
        <v>-53.38</v>
      </c>
    </row>
    <row r="22" spans="1:6" ht="18" customHeight="1">
      <c r="A22" s="37" t="s">
        <v>27</v>
      </c>
      <c r="B22" s="37"/>
      <c r="C22" s="37"/>
      <c r="D22" s="46"/>
      <c r="E22" s="37"/>
      <c r="F22" s="46"/>
    </row>
    <row r="23" spans="1:6" ht="18" customHeight="1">
      <c r="A23" s="37" t="s">
        <v>28</v>
      </c>
      <c r="B23" s="37">
        <v>1907</v>
      </c>
      <c r="C23" s="37">
        <v>3496</v>
      </c>
      <c r="D23" s="46">
        <f t="shared" si="0"/>
        <v>183.32</v>
      </c>
      <c r="E23" s="37">
        <v>1703</v>
      </c>
      <c r="F23" s="46">
        <f t="shared" si="1"/>
        <v>105.28</v>
      </c>
    </row>
    <row r="24" spans="1:6" ht="15.75" customHeight="1">
      <c r="A24" s="37" t="s">
        <v>29</v>
      </c>
      <c r="B24" s="37">
        <v>169</v>
      </c>
      <c r="C24" s="37">
        <v>233</v>
      </c>
      <c r="D24" s="46">
        <f t="shared" si="0"/>
        <v>137.87</v>
      </c>
      <c r="E24" s="37">
        <v>151</v>
      </c>
      <c r="F24" s="46">
        <f t="shared" si="1"/>
        <v>54.3</v>
      </c>
    </row>
    <row r="25" spans="1:6" ht="15" customHeight="1">
      <c r="A25" s="47" t="s">
        <v>30</v>
      </c>
      <c r="B25" s="44">
        <f>SUM(B4,B18)</f>
        <v>37789</v>
      </c>
      <c r="C25" s="44">
        <f>SUM(C4,C18)</f>
        <v>40558</v>
      </c>
      <c r="D25" s="45">
        <f t="shared" si="0"/>
        <v>107.33</v>
      </c>
      <c r="E25" s="44">
        <f>SUM(E4,E18)</f>
        <v>33725</v>
      </c>
      <c r="F25" s="45">
        <f t="shared" si="1"/>
        <v>20.26</v>
      </c>
    </row>
    <row r="26" spans="1:6" ht="18" customHeight="1">
      <c r="A26" s="36" t="s">
        <v>31</v>
      </c>
      <c r="B26" s="36">
        <v>13</v>
      </c>
      <c r="C26" s="36">
        <v>13</v>
      </c>
      <c r="D26" s="46">
        <f t="shared" si="0"/>
        <v>100</v>
      </c>
      <c r="E26" s="36">
        <v>13</v>
      </c>
      <c r="F26" s="46">
        <f t="shared" si="1"/>
        <v>0</v>
      </c>
    </row>
    <row r="27" spans="1:6" ht="18" customHeight="1">
      <c r="A27" s="36" t="s">
        <v>32</v>
      </c>
      <c r="B27" s="36">
        <v>122</v>
      </c>
      <c r="C27" s="36">
        <v>13</v>
      </c>
      <c r="D27" s="46">
        <f t="shared" si="0"/>
        <v>10.66</v>
      </c>
      <c r="E27" s="36">
        <v>122</v>
      </c>
      <c r="F27" s="46">
        <f t="shared" si="1"/>
        <v>-89.34</v>
      </c>
    </row>
    <row r="28" spans="1:6" ht="18" customHeight="1">
      <c r="A28" s="36" t="s">
        <v>33</v>
      </c>
      <c r="B28" s="36"/>
      <c r="C28" s="36"/>
      <c r="D28" s="46"/>
      <c r="E28" s="36">
        <v>5</v>
      </c>
      <c r="F28" s="46">
        <f t="shared" si="1"/>
        <v>-100</v>
      </c>
    </row>
    <row r="29" spans="1:6" ht="18" customHeight="1">
      <c r="A29" s="36" t="s">
        <v>34</v>
      </c>
      <c r="B29" s="36"/>
      <c r="C29" s="36"/>
      <c r="D29" s="46"/>
      <c r="E29" s="36">
        <v>150</v>
      </c>
      <c r="F29" s="46">
        <f t="shared" si="1"/>
        <v>-100</v>
      </c>
    </row>
    <row r="30" spans="1:6" ht="15.75" customHeight="1">
      <c r="A30" s="36" t="s">
        <v>35</v>
      </c>
      <c r="B30" s="36"/>
      <c r="C30" s="36"/>
      <c r="D30" s="46"/>
      <c r="E30" s="36">
        <v>60</v>
      </c>
      <c r="F30" s="46">
        <f t="shared" si="1"/>
        <v>-100</v>
      </c>
    </row>
    <row r="31" spans="1:6" ht="18" customHeight="1">
      <c r="A31" s="36" t="s">
        <v>36</v>
      </c>
      <c r="B31" s="36"/>
      <c r="C31" s="36"/>
      <c r="D31" s="46"/>
      <c r="E31" s="36"/>
      <c r="F31" s="46"/>
    </row>
    <row r="32" spans="1:6" ht="18" customHeight="1">
      <c r="A32" s="36" t="s">
        <v>37</v>
      </c>
      <c r="B32" s="36"/>
      <c r="C32" s="36"/>
      <c r="D32" s="46"/>
      <c r="E32" s="36">
        <v>70</v>
      </c>
      <c r="F32" s="46">
        <f t="shared" si="1"/>
        <v>-100</v>
      </c>
    </row>
    <row r="33" spans="1:6" ht="18" customHeight="1">
      <c r="A33" s="36" t="s">
        <v>38</v>
      </c>
      <c r="B33" s="36">
        <v>21</v>
      </c>
      <c r="C33" s="36">
        <v>130</v>
      </c>
      <c r="D33" s="46">
        <f t="shared" si="0"/>
        <v>619.05</v>
      </c>
      <c r="E33" s="36">
        <v>21</v>
      </c>
      <c r="F33" s="46">
        <f t="shared" si="1"/>
        <v>519.05</v>
      </c>
    </row>
    <row r="34" spans="1:6" ht="18" customHeight="1">
      <c r="A34" s="36" t="s">
        <v>39</v>
      </c>
      <c r="B34" s="36"/>
      <c r="C34" s="36"/>
      <c r="D34" s="46"/>
      <c r="E34" s="36"/>
      <c r="F34" s="46"/>
    </row>
    <row r="35" spans="1:6" ht="18" customHeight="1">
      <c r="A35" s="36" t="s">
        <v>40</v>
      </c>
      <c r="B35" s="36">
        <v>71846</v>
      </c>
      <c r="C35" s="36">
        <v>53396</v>
      </c>
      <c r="D35" s="46">
        <f t="shared" si="0"/>
        <v>74.32</v>
      </c>
      <c r="E35" s="36">
        <v>49272</v>
      </c>
      <c r="F35" s="46">
        <f t="shared" si="1"/>
        <v>8.37</v>
      </c>
    </row>
    <row r="36" spans="1:6" ht="18" customHeight="1">
      <c r="A36" s="36" t="s">
        <v>41</v>
      </c>
      <c r="B36" s="36">
        <v>380</v>
      </c>
      <c r="C36" s="36">
        <v>899</v>
      </c>
      <c r="D36" s="46">
        <f t="shared" si="0"/>
        <v>236.58</v>
      </c>
      <c r="E36" s="36">
        <v>483</v>
      </c>
      <c r="F36" s="46">
        <f t="shared" si="1"/>
        <v>86.13</v>
      </c>
    </row>
    <row r="37" spans="1:6" ht="18" customHeight="1">
      <c r="A37" s="36" t="s">
        <v>42</v>
      </c>
      <c r="B37" s="36">
        <v>174</v>
      </c>
      <c r="C37" s="36">
        <v>260</v>
      </c>
      <c r="D37" s="46">
        <f t="shared" si="0"/>
        <v>149.43</v>
      </c>
      <c r="E37" s="36">
        <v>390</v>
      </c>
      <c r="F37" s="46">
        <f t="shared" si="1"/>
        <v>-33.33</v>
      </c>
    </row>
    <row r="38" spans="1:6" ht="18" customHeight="1">
      <c r="A38" s="36" t="s">
        <v>43</v>
      </c>
      <c r="B38" s="36">
        <v>1000</v>
      </c>
      <c r="C38" s="36">
        <v>335</v>
      </c>
      <c r="D38" s="46">
        <f t="shared" si="0"/>
        <v>33.5</v>
      </c>
      <c r="E38" s="36">
        <v>256</v>
      </c>
      <c r="F38" s="46">
        <f t="shared" si="1"/>
        <v>30.86</v>
      </c>
    </row>
    <row r="39" spans="1:6" ht="18" customHeight="1">
      <c r="A39" s="36" t="s">
        <v>44</v>
      </c>
      <c r="B39" s="36"/>
      <c r="C39" s="36">
        <v>168</v>
      </c>
      <c r="D39" s="46"/>
      <c r="E39" s="36"/>
      <c r="F39" s="46"/>
    </row>
    <row r="40" spans="1:6" ht="18" customHeight="1">
      <c r="A40" s="36" t="s">
        <v>45</v>
      </c>
      <c r="B40" s="36"/>
      <c r="C40" s="36">
        <v>9</v>
      </c>
      <c r="D40" s="46"/>
      <c r="E40" s="36"/>
      <c r="F40" s="46"/>
    </row>
    <row r="41" spans="1:6" ht="18" customHeight="1">
      <c r="A41" s="38" t="s">
        <v>46</v>
      </c>
      <c r="B41" s="39">
        <f>SUM(B26:B40)</f>
        <v>73556</v>
      </c>
      <c r="C41" s="39">
        <f>SUM(C26:C40)</f>
        <v>55223</v>
      </c>
      <c r="D41" s="45">
        <f t="shared" si="0"/>
        <v>75.08</v>
      </c>
      <c r="E41" s="39">
        <f>SUM(E26:E40)</f>
        <v>50842</v>
      </c>
      <c r="F41" s="45">
        <f t="shared" si="1"/>
        <v>8.62</v>
      </c>
    </row>
    <row r="42" spans="1:6" ht="15" customHeight="1">
      <c r="A42" s="38" t="s">
        <v>47</v>
      </c>
      <c r="B42" s="39">
        <f>B25+B41</f>
        <v>111345</v>
      </c>
      <c r="C42" s="39">
        <f>C25+C41</f>
        <v>95781</v>
      </c>
      <c r="D42" s="45">
        <f t="shared" si="0"/>
        <v>86.02</v>
      </c>
      <c r="E42" s="39">
        <f>E25+E41</f>
        <v>84567</v>
      </c>
      <c r="F42" s="45">
        <f t="shared" si="1"/>
        <v>13.26</v>
      </c>
    </row>
  </sheetData>
  <sheetProtection/>
  <mergeCells count="1">
    <mergeCell ref="A1:F1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25.00390625" style="0" customWidth="1"/>
    <col min="2" max="2" width="8.875" style="0" customWidth="1"/>
    <col min="3" max="3" width="8.75390625" style="0" customWidth="1"/>
    <col min="4" max="4" width="15.25390625" style="0" customWidth="1"/>
    <col min="5" max="5" width="9.875" style="0" customWidth="1"/>
  </cols>
  <sheetData>
    <row r="1" spans="1:7" ht="36.75" customHeight="1">
      <c r="A1" s="112" t="s">
        <v>164</v>
      </c>
      <c r="B1" s="112"/>
      <c r="C1" s="112"/>
      <c r="D1" s="112"/>
      <c r="E1" s="112"/>
      <c r="F1" s="112"/>
      <c r="G1" s="112"/>
    </row>
    <row r="2" spans="1:7" ht="28.5" customHeight="1">
      <c r="A2" s="1" t="s">
        <v>165</v>
      </c>
      <c r="F2" s="134" t="s">
        <v>86</v>
      </c>
      <c r="G2" s="134"/>
    </row>
    <row r="3" spans="1:7" ht="37.5" customHeight="1">
      <c r="A3" s="135" t="s">
        <v>166</v>
      </c>
      <c r="B3" s="135" t="s">
        <v>167</v>
      </c>
      <c r="C3" s="135" t="s">
        <v>168</v>
      </c>
      <c r="D3" s="135"/>
      <c r="E3" s="135" t="s">
        <v>169</v>
      </c>
      <c r="F3" s="135" t="s">
        <v>170</v>
      </c>
      <c r="G3" s="136" t="s">
        <v>171</v>
      </c>
    </row>
    <row r="4" spans="1:7" ht="37.5" customHeight="1">
      <c r="A4" s="135"/>
      <c r="B4" s="135"/>
      <c r="C4" s="2" t="s">
        <v>172</v>
      </c>
      <c r="D4" s="4" t="s">
        <v>173</v>
      </c>
      <c r="E4" s="135"/>
      <c r="F4" s="135"/>
      <c r="G4" s="135"/>
    </row>
    <row r="5" spans="1:7" ht="37.5" customHeight="1">
      <c r="A5" s="2" t="s">
        <v>174</v>
      </c>
      <c r="B5" s="2">
        <f aca="true" t="shared" si="0" ref="B5:G5">SUM(B6:B7)</f>
        <v>26170</v>
      </c>
      <c r="C5" s="2">
        <f t="shared" si="0"/>
        <v>37344</v>
      </c>
      <c r="D5" s="2">
        <f t="shared" si="0"/>
        <v>28508</v>
      </c>
      <c r="E5" s="2">
        <f t="shared" si="0"/>
        <v>32465</v>
      </c>
      <c r="F5" s="2">
        <f t="shared" si="0"/>
        <v>4879</v>
      </c>
      <c r="G5" s="2">
        <f t="shared" si="0"/>
        <v>31049</v>
      </c>
    </row>
    <row r="6" spans="1:7" ht="37.5" customHeight="1">
      <c r="A6" s="5" t="s">
        <v>92</v>
      </c>
      <c r="B6" s="6">
        <v>10178</v>
      </c>
      <c r="C6" s="6">
        <v>26859</v>
      </c>
      <c r="D6" s="6">
        <v>20553</v>
      </c>
      <c r="E6" s="6">
        <v>25260</v>
      </c>
      <c r="F6" s="6">
        <f>C6-E6</f>
        <v>1599</v>
      </c>
      <c r="G6" s="6">
        <f>B6+C6-E6</f>
        <v>11777</v>
      </c>
    </row>
    <row r="7" spans="1:7" ht="37.5" customHeight="1">
      <c r="A7" s="5" t="s">
        <v>93</v>
      </c>
      <c r="B7" s="6">
        <v>15992</v>
      </c>
      <c r="C7" s="6">
        <v>10485</v>
      </c>
      <c r="D7" s="6">
        <v>7955</v>
      </c>
      <c r="E7" s="6">
        <v>7205</v>
      </c>
      <c r="F7" s="6">
        <f>C7-E7</f>
        <v>3280</v>
      </c>
      <c r="G7" s="6">
        <f>B7+C7-E7</f>
        <v>19272</v>
      </c>
    </row>
  </sheetData>
  <sheetProtection/>
  <mergeCells count="8">
    <mergeCell ref="A1:G1"/>
    <mergeCell ref="F2:G2"/>
    <mergeCell ref="C3:D3"/>
    <mergeCell ref="A3:A4"/>
    <mergeCell ref="B3:B4"/>
    <mergeCell ref="E3:E4"/>
    <mergeCell ref="F3:F4"/>
    <mergeCell ref="G3:G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3"/>
  <sheetViews>
    <sheetView zoomScalePageLayoutView="0" workbookViewId="0" topLeftCell="B1">
      <selection activeCell="B17" sqref="B17"/>
    </sheetView>
  </sheetViews>
  <sheetFormatPr defaultColWidth="8.875" defaultRowHeight="13.5"/>
  <cols>
    <col min="1" max="1" width="10.00390625" style="72" hidden="1" customWidth="1"/>
    <col min="2" max="2" width="52.50390625" style="72" customWidth="1"/>
    <col min="3" max="3" width="28.75390625" style="72" customWidth="1"/>
    <col min="4" max="4" width="9.75390625" style="72" hidden="1" customWidth="1"/>
    <col min="5" max="16384" width="8.875" style="72" customWidth="1"/>
  </cols>
  <sheetData>
    <row r="1" spans="1:3" ht="22.5">
      <c r="A1" s="137" t="s">
        <v>203</v>
      </c>
      <c r="B1" s="137"/>
      <c r="C1" s="137"/>
    </row>
    <row r="2" spans="1:3" ht="13.5">
      <c r="A2" s="73"/>
      <c r="B2" s="73"/>
      <c r="C2" s="74" t="s">
        <v>204</v>
      </c>
    </row>
    <row r="3" spans="1:4" ht="14.25" customHeight="1">
      <c r="A3" s="75" t="s">
        <v>205</v>
      </c>
      <c r="B3" s="76" t="s">
        <v>206</v>
      </c>
      <c r="C3" s="76" t="s">
        <v>207</v>
      </c>
      <c r="D3" s="77" t="s">
        <v>208</v>
      </c>
    </row>
    <row r="4" spans="1:4" ht="14.25" customHeight="1">
      <c r="A4" s="78" t="s">
        <v>209</v>
      </c>
      <c r="B4" s="79" t="s">
        <v>210</v>
      </c>
      <c r="C4" s="80">
        <v>166470.53</v>
      </c>
      <c r="D4" s="81"/>
    </row>
    <row r="5" spans="1:4" ht="14.25" customHeight="1">
      <c r="A5" s="82">
        <v>201</v>
      </c>
      <c r="B5" s="83" t="s">
        <v>211</v>
      </c>
      <c r="C5" s="80">
        <v>14285.39</v>
      </c>
      <c r="D5" s="81">
        <f>LEN(A5)</f>
        <v>3</v>
      </c>
    </row>
    <row r="6" spans="1:4" ht="14.25" customHeight="1">
      <c r="A6" s="84">
        <v>20101</v>
      </c>
      <c r="B6" s="85" t="s">
        <v>212</v>
      </c>
      <c r="C6" s="86">
        <v>459.85</v>
      </c>
      <c r="D6" s="87">
        <f aca="true" t="shared" si="0" ref="D6:D69">LEN(A6)</f>
        <v>5</v>
      </c>
    </row>
    <row r="7" spans="1:4" ht="14.25" customHeight="1">
      <c r="A7" s="84">
        <v>2010101</v>
      </c>
      <c r="B7" s="85" t="s">
        <v>213</v>
      </c>
      <c r="C7" s="86">
        <v>341.07</v>
      </c>
      <c r="D7" s="87">
        <f t="shared" si="0"/>
        <v>7</v>
      </c>
    </row>
    <row r="8" spans="1:4" ht="14.25" customHeight="1">
      <c r="A8" s="84">
        <v>2010104</v>
      </c>
      <c r="B8" s="85" t="s">
        <v>214</v>
      </c>
      <c r="C8" s="86">
        <v>50</v>
      </c>
      <c r="D8" s="87">
        <f t="shared" si="0"/>
        <v>7</v>
      </c>
    </row>
    <row r="9" spans="1:4" ht="14.25" customHeight="1">
      <c r="A9" s="84">
        <v>2010106</v>
      </c>
      <c r="B9" s="85" t="s">
        <v>215</v>
      </c>
      <c r="C9" s="86">
        <v>15</v>
      </c>
      <c r="D9" s="87">
        <f t="shared" si="0"/>
        <v>7</v>
      </c>
    </row>
    <row r="10" spans="1:4" ht="14.25" customHeight="1">
      <c r="A10" s="84">
        <v>2010108</v>
      </c>
      <c r="B10" s="85" t="s">
        <v>216</v>
      </c>
      <c r="C10" s="86">
        <v>10</v>
      </c>
      <c r="D10" s="87">
        <f t="shared" si="0"/>
        <v>7</v>
      </c>
    </row>
    <row r="11" spans="1:4" ht="14.25" customHeight="1">
      <c r="A11" s="84">
        <v>2010150</v>
      </c>
      <c r="B11" s="85" t="s">
        <v>217</v>
      </c>
      <c r="C11" s="86">
        <v>43.77</v>
      </c>
      <c r="D11" s="87">
        <f t="shared" si="0"/>
        <v>7</v>
      </c>
    </row>
    <row r="12" spans="1:4" ht="14.25" customHeight="1">
      <c r="A12" s="84">
        <v>20102</v>
      </c>
      <c r="B12" s="85" t="s">
        <v>218</v>
      </c>
      <c r="C12" s="86">
        <v>299.82</v>
      </c>
      <c r="D12" s="87">
        <f t="shared" si="0"/>
        <v>5</v>
      </c>
    </row>
    <row r="13" spans="1:4" ht="14.25" customHeight="1">
      <c r="A13" s="84">
        <v>2010201</v>
      </c>
      <c r="B13" s="85" t="s">
        <v>213</v>
      </c>
      <c r="C13" s="86">
        <v>223.37</v>
      </c>
      <c r="D13" s="87">
        <f t="shared" si="0"/>
        <v>7</v>
      </c>
    </row>
    <row r="14" spans="1:4" ht="14.25" customHeight="1">
      <c r="A14" s="84">
        <v>2010204</v>
      </c>
      <c r="B14" s="85" t="s">
        <v>219</v>
      </c>
      <c r="C14" s="86">
        <v>40</v>
      </c>
      <c r="D14" s="87">
        <f t="shared" si="0"/>
        <v>7</v>
      </c>
    </row>
    <row r="15" spans="1:4" ht="14.25" customHeight="1">
      <c r="A15" s="84">
        <v>2010205</v>
      </c>
      <c r="B15" s="85" t="s">
        <v>220</v>
      </c>
      <c r="C15" s="86">
        <v>7</v>
      </c>
      <c r="D15" s="87">
        <f t="shared" si="0"/>
        <v>7</v>
      </c>
    </row>
    <row r="16" spans="1:4" ht="14.25" customHeight="1">
      <c r="A16" s="84">
        <v>2010250</v>
      </c>
      <c r="B16" s="85" t="s">
        <v>217</v>
      </c>
      <c r="C16" s="86">
        <v>29.45</v>
      </c>
      <c r="D16" s="87">
        <f t="shared" si="0"/>
        <v>7</v>
      </c>
    </row>
    <row r="17" spans="1:4" ht="14.25" customHeight="1">
      <c r="A17" s="84">
        <v>20103</v>
      </c>
      <c r="B17" s="85" t="s">
        <v>221</v>
      </c>
      <c r="C17" s="86">
        <v>4112.96</v>
      </c>
      <c r="D17" s="87">
        <f t="shared" si="0"/>
        <v>5</v>
      </c>
    </row>
    <row r="18" spans="1:4" ht="14.25" customHeight="1">
      <c r="A18" s="84">
        <v>2010301</v>
      </c>
      <c r="B18" s="85" t="s">
        <v>213</v>
      </c>
      <c r="C18" s="86">
        <v>975.46</v>
      </c>
      <c r="D18" s="87">
        <f t="shared" si="0"/>
        <v>7</v>
      </c>
    </row>
    <row r="19" spans="1:4" ht="14.25" customHeight="1">
      <c r="A19" s="84">
        <v>2010302</v>
      </c>
      <c r="B19" s="85" t="s">
        <v>222</v>
      </c>
      <c r="C19" s="86">
        <v>12</v>
      </c>
      <c r="D19" s="87">
        <f t="shared" si="0"/>
        <v>7</v>
      </c>
    </row>
    <row r="20" spans="1:4" ht="14.25" customHeight="1">
      <c r="A20" s="84">
        <v>2010303</v>
      </c>
      <c r="B20" s="85" t="s">
        <v>223</v>
      </c>
      <c r="C20" s="86">
        <v>584.86</v>
      </c>
      <c r="D20" s="87">
        <f t="shared" si="0"/>
        <v>7</v>
      </c>
    </row>
    <row r="21" spans="1:4" ht="14.25" customHeight="1">
      <c r="A21" s="84">
        <v>2010305</v>
      </c>
      <c r="B21" s="85" t="s">
        <v>224</v>
      </c>
      <c r="C21" s="86">
        <v>16</v>
      </c>
      <c r="D21" s="87">
        <f t="shared" si="0"/>
        <v>7</v>
      </c>
    </row>
    <row r="22" spans="1:4" ht="14.25" customHeight="1">
      <c r="A22" s="84">
        <v>2010307</v>
      </c>
      <c r="B22" s="85" t="s">
        <v>225</v>
      </c>
      <c r="C22" s="86">
        <v>40</v>
      </c>
      <c r="D22" s="87">
        <f t="shared" si="0"/>
        <v>7</v>
      </c>
    </row>
    <row r="23" spans="1:4" ht="14.25" customHeight="1">
      <c r="A23" s="84">
        <v>2010350</v>
      </c>
      <c r="B23" s="85" t="s">
        <v>217</v>
      </c>
      <c r="C23" s="86">
        <v>359.64</v>
      </c>
      <c r="D23" s="87">
        <f t="shared" si="0"/>
        <v>7</v>
      </c>
    </row>
    <row r="24" spans="1:4" ht="14.25" customHeight="1">
      <c r="A24" s="84">
        <v>2010399</v>
      </c>
      <c r="B24" s="85" t="s">
        <v>226</v>
      </c>
      <c r="C24" s="86">
        <v>2125</v>
      </c>
      <c r="D24" s="87">
        <f t="shared" si="0"/>
        <v>7</v>
      </c>
    </row>
    <row r="25" spans="1:4" ht="14.25" customHeight="1">
      <c r="A25" s="84">
        <v>20104</v>
      </c>
      <c r="B25" s="85" t="s">
        <v>227</v>
      </c>
      <c r="C25" s="86">
        <v>802.91</v>
      </c>
      <c r="D25" s="87">
        <f t="shared" si="0"/>
        <v>5</v>
      </c>
    </row>
    <row r="26" spans="1:4" ht="14.25" customHeight="1">
      <c r="A26" s="84">
        <v>2010401</v>
      </c>
      <c r="B26" s="85" t="s">
        <v>213</v>
      </c>
      <c r="C26" s="86">
        <v>426.96</v>
      </c>
      <c r="D26" s="87">
        <f t="shared" si="0"/>
        <v>7</v>
      </c>
    </row>
    <row r="27" spans="1:4" ht="14.25" customHeight="1">
      <c r="A27" s="84">
        <v>2010450</v>
      </c>
      <c r="B27" s="85" t="s">
        <v>217</v>
      </c>
      <c r="C27" s="86">
        <v>375.95</v>
      </c>
      <c r="D27" s="87">
        <f t="shared" si="0"/>
        <v>7</v>
      </c>
    </row>
    <row r="28" spans="1:4" ht="14.25" customHeight="1">
      <c r="A28" s="84">
        <v>20105</v>
      </c>
      <c r="B28" s="85" t="s">
        <v>228</v>
      </c>
      <c r="C28" s="86">
        <v>255.57</v>
      </c>
      <c r="D28" s="87">
        <f t="shared" si="0"/>
        <v>5</v>
      </c>
    </row>
    <row r="29" spans="1:4" ht="14.25" customHeight="1">
      <c r="A29" s="84">
        <v>2010501</v>
      </c>
      <c r="B29" s="85" t="s">
        <v>213</v>
      </c>
      <c r="C29" s="86">
        <v>93.38</v>
      </c>
      <c r="D29" s="87">
        <f t="shared" si="0"/>
        <v>7</v>
      </c>
    </row>
    <row r="30" spans="1:4" ht="14.25" customHeight="1">
      <c r="A30" s="84">
        <v>2010505</v>
      </c>
      <c r="B30" s="85" t="s">
        <v>229</v>
      </c>
      <c r="C30" s="86">
        <v>30</v>
      </c>
      <c r="D30" s="87">
        <f t="shared" si="0"/>
        <v>7</v>
      </c>
    </row>
    <row r="31" spans="1:4" ht="14.25" customHeight="1">
      <c r="A31" s="84">
        <v>2010507</v>
      </c>
      <c r="B31" s="85" t="s">
        <v>230</v>
      </c>
      <c r="C31" s="86">
        <v>30</v>
      </c>
      <c r="D31" s="87">
        <f t="shared" si="0"/>
        <v>7</v>
      </c>
    </row>
    <row r="32" spans="1:4" ht="14.25" customHeight="1">
      <c r="A32" s="84">
        <v>2010550</v>
      </c>
      <c r="B32" s="85" t="s">
        <v>217</v>
      </c>
      <c r="C32" s="86">
        <v>102.2</v>
      </c>
      <c r="D32" s="87">
        <f t="shared" si="0"/>
        <v>7</v>
      </c>
    </row>
    <row r="33" spans="1:4" ht="14.25" customHeight="1">
      <c r="A33" s="84">
        <v>20106</v>
      </c>
      <c r="B33" s="85" t="s">
        <v>231</v>
      </c>
      <c r="C33" s="86">
        <v>1313.93</v>
      </c>
      <c r="D33" s="87">
        <f t="shared" si="0"/>
        <v>5</v>
      </c>
    </row>
    <row r="34" spans="1:4" ht="14.25" customHeight="1">
      <c r="A34" s="84">
        <v>2010601</v>
      </c>
      <c r="B34" s="85" t="s">
        <v>213</v>
      </c>
      <c r="C34" s="86">
        <v>249.86</v>
      </c>
      <c r="D34" s="87">
        <f t="shared" si="0"/>
        <v>7</v>
      </c>
    </row>
    <row r="35" spans="1:4" ht="14.25" customHeight="1">
      <c r="A35" s="84">
        <v>2010604</v>
      </c>
      <c r="B35" s="85" t="s">
        <v>232</v>
      </c>
      <c r="C35" s="86">
        <v>15</v>
      </c>
      <c r="D35" s="87">
        <f t="shared" si="0"/>
        <v>7</v>
      </c>
    </row>
    <row r="36" spans="1:4" ht="14.25" customHeight="1">
      <c r="A36" s="84">
        <v>2010605</v>
      </c>
      <c r="B36" s="85" t="s">
        <v>233</v>
      </c>
      <c r="C36" s="86">
        <v>15</v>
      </c>
      <c r="D36" s="87">
        <f t="shared" si="0"/>
        <v>7</v>
      </c>
    </row>
    <row r="37" spans="1:4" ht="14.25" customHeight="1">
      <c r="A37" s="84">
        <v>2010607</v>
      </c>
      <c r="B37" s="85" t="s">
        <v>234</v>
      </c>
      <c r="C37" s="86">
        <v>30</v>
      </c>
      <c r="D37" s="87">
        <f t="shared" si="0"/>
        <v>7</v>
      </c>
    </row>
    <row r="38" spans="1:4" ht="14.25" customHeight="1">
      <c r="A38" s="84">
        <v>2010608</v>
      </c>
      <c r="B38" s="85" t="s">
        <v>235</v>
      </c>
      <c r="C38" s="86">
        <v>20</v>
      </c>
      <c r="D38" s="87">
        <f t="shared" si="0"/>
        <v>7</v>
      </c>
    </row>
    <row r="39" spans="1:4" ht="14.25" customHeight="1">
      <c r="A39" s="84">
        <v>2010650</v>
      </c>
      <c r="B39" s="85" t="s">
        <v>217</v>
      </c>
      <c r="C39" s="86">
        <v>981.07</v>
      </c>
      <c r="D39" s="87">
        <f t="shared" si="0"/>
        <v>7</v>
      </c>
    </row>
    <row r="40" spans="1:4" ht="14.25" customHeight="1">
      <c r="A40" s="84">
        <v>2010699</v>
      </c>
      <c r="B40" s="85" t="s">
        <v>236</v>
      </c>
      <c r="C40" s="86">
        <v>3</v>
      </c>
      <c r="D40" s="87">
        <f t="shared" si="0"/>
        <v>7</v>
      </c>
    </row>
    <row r="41" spans="1:4" ht="14.25" customHeight="1">
      <c r="A41" s="84">
        <v>20108</v>
      </c>
      <c r="B41" s="85" t="s">
        <v>237</v>
      </c>
      <c r="C41" s="86">
        <v>453.87</v>
      </c>
      <c r="D41" s="87">
        <f t="shared" si="0"/>
        <v>5</v>
      </c>
    </row>
    <row r="42" spans="1:4" ht="14.25" customHeight="1">
      <c r="A42" s="84">
        <v>2010801</v>
      </c>
      <c r="B42" s="85" t="s">
        <v>213</v>
      </c>
      <c r="C42" s="86">
        <v>244.77</v>
      </c>
      <c r="D42" s="87">
        <f t="shared" si="0"/>
        <v>7</v>
      </c>
    </row>
    <row r="43" spans="1:4" ht="14.25" customHeight="1">
      <c r="A43" s="84">
        <v>2010804</v>
      </c>
      <c r="B43" s="85" t="s">
        <v>238</v>
      </c>
      <c r="C43" s="86">
        <v>54</v>
      </c>
      <c r="D43" s="87">
        <f t="shared" si="0"/>
        <v>7</v>
      </c>
    </row>
    <row r="44" spans="1:4" ht="14.25" customHeight="1">
      <c r="A44" s="84">
        <v>2010850</v>
      </c>
      <c r="B44" s="85" t="s">
        <v>217</v>
      </c>
      <c r="C44" s="86">
        <v>155.1</v>
      </c>
      <c r="D44" s="87">
        <f t="shared" si="0"/>
        <v>7</v>
      </c>
    </row>
    <row r="45" spans="1:4" ht="14.25" customHeight="1">
      <c r="A45" s="84">
        <v>20110</v>
      </c>
      <c r="B45" s="85" t="s">
        <v>239</v>
      </c>
      <c r="C45" s="86">
        <v>106.43</v>
      </c>
      <c r="D45" s="87">
        <f t="shared" si="0"/>
        <v>5</v>
      </c>
    </row>
    <row r="46" spans="1:4" ht="14.25" customHeight="1">
      <c r="A46" s="84">
        <v>2011001</v>
      </c>
      <c r="B46" s="85" t="s">
        <v>213</v>
      </c>
      <c r="C46" s="86">
        <v>71.22</v>
      </c>
      <c r="D46" s="87">
        <f t="shared" si="0"/>
        <v>7</v>
      </c>
    </row>
    <row r="47" spans="1:4" ht="14.25" customHeight="1">
      <c r="A47" s="84">
        <v>2011050</v>
      </c>
      <c r="B47" s="85" t="s">
        <v>217</v>
      </c>
      <c r="C47" s="86">
        <v>35.21</v>
      </c>
      <c r="D47" s="87">
        <f t="shared" si="0"/>
        <v>7</v>
      </c>
    </row>
    <row r="48" spans="1:4" ht="14.25" customHeight="1">
      <c r="A48" s="84">
        <v>20111</v>
      </c>
      <c r="B48" s="85" t="s">
        <v>240</v>
      </c>
      <c r="C48" s="86">
        <v>1109.72</v>
      </c>
      <c r="D48" s="87">
        <f t="shared" si="0"/>
        <v>5</v>
      </c>
    </row>
    <row r="49" spans="1:4" ht="14.25" customHeight="1">
      <c r="A49" s="84">
        <v>2011101</v>
      </c>
      <c r="B49" s="85" t="s">
        <v>213</v>
      </c>
      <c r="C49" s="86">
        <v>972.52</v>
      </c>
      <c r="D49" s="87">
        <f t="shared" si="0"/>
        <v>7</v>
      </c>
    </row>
    <row r="50" spans="1:4" ht="14.25" customHeight="1">
      <c r="A50" s="84">
        <v>2011150</v>
      </c>
      <c r="B50" s="85" t="s">
        <v>217</v>
      </c>
      <c r="C50" s="86">
        <v>137.2</v>
      </c>
      <c r="D50" s="87">
        <f t="shared" si="0"/>
        <v>7</v>
      </c>
    </row>
    <row r="51" spans="1:4" ht="14.25" customHeight="1">
      <c r="A51" s="84">
        <v>20113</v>
      </c>
      <c r="B51" s="85" t="s">
        <v>241</v>
      </c>
      <c r="C51" s="86">
        <v>434.12</v>
      </c>
      <c r="D51" s="87">
        <f t="shared" si="0"/>
        <v>5</v>
      </c>
    </row>
    <row r="52" spans="1:4" ht="14.25" customHeight="1">
      <c r="A52" s="84">
        <v>2011301</v>
      </c>
      <c r="B52" s="85" t="s">
        <v>213</v>
      </c>
      <c r="C52" s="86">
        <v>207.51</v>
      </c>
      <c r="D52" s="87">
        <f t="shared" si="0"/>
        <v>7</v>
      </c>
    </row>
    <row r="53" spans="1:4" ht="14.25" customHeight="1">
      <c r="A53" s="84">
        <v>2011350</v>
      </c>
      <c r="B53" s="85" t="s">
        <v>217</v>
      </c>
      <c r="C53" s="86">
        <v>226.61</v>
      </c>
      <c r="D53" s="87">
        <f t="shared" si="0"/>
        <v>7</v>
      </c>
    </row>
    <row r="54" spans="1:4" ht="14.25" customHeight="1">
      <c r="A54" s="84">
        <v>20115</v>
      </c>
      <c r="B54" s="85" t="s">
        <v>242</v>
      </c>
      <c r="C54" s="86">
        <v>709.63</v>
      </c>
      <c r="D54" s="87">
        <f t="shared" si="0"/>
        <v>5</v>
      </c>
    </row>
    <row r="55" spans="1:4" ht="14.25" customHeight="1">
      <c r="A55" s="84">
        <v>2011501</v>
      </c>
      <c r="B55" s="85" t="s">
        <v>213</v>
      </c>
      <c r="C55" s="86">
        <v>620.36</v>
      </c>
      <c r="D55" s="87">
        <f t="shared" si="0"/>
        <v>7</v>
      </c>
    </row>
    <row r="56" spans="1:4" ht="14.25" customHeight="1">
      <c r="A56" s="84">
        <v>2011502</v>
      </c>
      <c r="B56" s="85" t="s">
        <v>222</v>
      </c>
      <c r="C56" s="86">
        <v>28</v>
      </c>
      <c r="D56" s="87">
        <f t="shared" si="0"/>
        <v>7</v>
      </c>
    </row>
    <row r="57" spans="1:4" ht="14.25" customHeight="1">
      <c r="A57" s="84">
        <v>2011504</v>
      </c>
      <c r="B57" s="85" t="s">
        <v>243</v>
      </c>
      <c r="C57" s="86">
        <v>13.6</v>
      </c>
      <c r="D57" s="87">
        <f t="shared" si="0"/>
        <v>7</v>
      </c>
    </row>
    <row r="58" spans="1:4" ht="14.25" customHeight="1">
      <c r="A58" s="84">
        <v>2011505</v>
      </c>
      <c r="B58" s="85" t="s">
        <v>244</v>
      </c>
      <c r="C58" s="86">
        <v>28</v>
      </c>
      <c r="D58" s="87">
        <f t="shared" si="0"/>
        <v>7</v>
      </c>
    </row>
    <row r="59" spans="1:4" ht="14.25" customHeight="1">
      <c r="A59" s="84">
        <v>2011506</v>
      </c>
      <c r="B59" s="85" t="s">
        <v>245</v>
      </c>
      <c r="C59" s="86">
        <v>10</v>
      </c>
      <c r="D59" s="87">
        <f t="shared" si="0"/>
        <v>7</v>
      </c>
    </row>
    <row r="60" spans="1:4" ht="14.25" customHeight="1">
      <c r="A60" s="84">
        <v>2011550</v>
      </c>
      <c r="B60" s="85" t="s">
        <v>217</v>
      </c>
      <c r="C60" s="86">
        <v>9.67</v>
      </c>
      <c r="D60" s="87">
        <f t="shared" si="0"/>
        <v>7</v>
      </c>
    </row>
    <row r="61" spans="1:4" ht="14.25" customHeight="1">
      <c r="A61" s="84">
        <v>20117</v>
      </c>
      <c r="B61" s="85" t="s">
        <v>246</v>
      </c>
      <c r="C61" s="86">
        <v>551.14</v>
      </c>
      <c r="D61" s="87">
        <f t="shared" si="0"/>
        <v>5</v>
      </c>
    </row>
    <row r="62" spans="1:4" ht="14.25" customHeight="1">
      <c r="A62" s="84">
        <v>2011701</v>
      </c>
      <c r="B62" s="85" t="s">
        <v>213</v>
      </c>
      <c r="C62" s="86">
        <v>152.58</v>
      </c>
      <c r="D62" s="87">
        <f t="shared" si="0"/>
        <v>7</v>
      </c>
    </row>
    <row r="63" spans="1:4" ht="14.25" customHeight="1">
      <c r="A63" s="84">
        <v>2011706</v>
      </c>
      <c r="B63" s="85" t="s">
        <v>247</v>
      </c>
      <c r="C63" s="86">
        <v>10</v>
      </c>
      <c r="D63" s="87">
        <f t="shared" si="0"/>
        <v>7</v>
      </c>
    </row>
    <row r="64" spans="1:4" ht="14.25" customHeight="1">
      <c r="A64" s="84">
        <v>2011707</v>
      </c>
      <c r="B64" s="85" t="s">
        <v>248</v>
      </c>
      <c r="C64" s="86">
        <v>43</v>
      </c>
      <c r="D64" s="87">
        <f t="shared" si="0"/>
        <v>7</v>
      </c>
    </row>
    <row r="65" spans="1:4" ht="14.25" customHeight="1">
      <c r="A65" s="84">
        <v>2011750</v>
      </c>
      <c r="B65" s="85" t="s">
        <v>217</v>
      </c>
      <c r="C65" s="86">
        <v>345.55</v>
      </c>
      <c r="D65" s="87">
        <f t="shared" si="0"/>
        <v>7</v>
      </c>
    </row>
    <row r="66" spans="1:4" ht="14.25" customHeight="1">
      <c r="A66" s="84">
        <v>20124</v>
      </c>
      <c r="B66" s="85" t="s">
        <v>249</v>
      </c>
      <c r="C66" s="86">
        <v>47.54</v>
      </c>
      <c r="D66" s="87">
        <f t="shared" si="0"/>
        <v>5</v>
      </c>
    </row>
    <row r="67" spans="1:4" ht="14.25" customHeight="1">
      <c r="A67" s="84">
        <v>2012401</v>
      </c>
      <c r="B67" s="85" t="s">
        <v>213</v>
      </c>
      <c r="C67" s="86">
        <v>42.44</v>
      </c>
      <c r="D67" s="87">
        <f t="shared" si="0"/>
        <v>7</v>
      </c>
    </row>
    <row r="68" spans="1:4" ht="14.25" customHeight="1">
      <c r="A68" s="84">
        <v>2012450</v>
      </c>
      <c r="B68" s="85" t="s">
        <v>217</v>
      </c>
      <c r="C68" s="86">
        <v>5.1</v>
      </c>
      <c r="D68" s="87">
        <f t="shared" si="0"/>
        <v>7</v>
      </c>
    </row>
    <row r="69" spans="1:4" ht="14.25" customHeight="1">
      <c r="A69" s="84">
        <v>20126</v>
      </c>
      <c r="B69" s="85" t="s">
        <v>250</v>
      </c>
      <c r="C69" s="86">
        <v>126.69</v>
      </c>
      <c r="D69" s="87">
        <f t="shared" si="0"/>
        <v>5</v>
      </c>
    </row>
    <row r="70" spans="1:4" ht="14.25" customHeight="1">
      <c r="A70" s="84">
        <v>2012601</v>
      </c>
      <c r="B70" s="85" t="s">
        <v>213</v>
      </c>
      <c r="C70" s="86">
        <v>61.39</v>
      </c>
      <c r="D70" s="87">
        <f aca="true" t="shared" si="1" ref="D70:D133">LEN(A70)</f>
        <v>7</v>
      </c>
    </row>
    <row r="71" spans="1:4" ht="14.25" customHeight="1">
      <c r="A71" s="84">
        <v>2012604</v>
      </c>
      <c r="B71" s="85" t="s">
        <v>251</v>
      </c>
      <c r="C71" s="86">
        <v>15</v>
      </c>
      <c r="D71" s="87">
        <f t="shared" si="1"/>
        <v>7</v>
      </c>
    </row>
    <row r="72" spans="1:4" ht="14.25" customHeight="1">
      <c r="A72" s="84">
        <v>2012699</v>
      </c>
      <c r="B72" s="85" t="s">
        <v>252</v>
      </c>
      <c r="C72" s="86">
        <v>50.3</v>
      </c>
      <c r="D72" s="87">
        <f t="shared" si="1"/>
        <v>7</v>
      </c>
    </row>
    <row r="73" spans="1:4" ht="14.25" customHeight="1">
      <c r="A73" s="84">
        <v>20128</v>
      </c>
      <c r="B73" s="85" t="s">
        <v>253</v>
      </c>
      <c r="C73" s="86">
        <v>38.17</v>
      </c>
      <c r="D73" s="87">
        <f t="shared" si="1"/>
        <v>5</v>
      </c>
    </row>
    <row r="74" spans="1:4" ht="14.25" customHeight="1">
      <c r="A74" s="84">
        <v>2012801</v>
      </c>
      <c r="B74" s="85" t="s">
        <v>213</v>
      </c>
      <c r="C74" s="86">
        <v>28.13</v>
      </c>
      <c r="D74" s="87">
        <f t="shared" si="1"/>
        <v>7</v>
      </c>
    </row>
    <row r="75" spans="1:4" ht="14.25" customHeight="1">
      <c r="A75" s="84">
        <v>2012850</v>
      </c>
      <c r="B75" s="85" t="s">
        <v>217</v>
      </c>
      <c r="C75" s="86">
        <v>10.04</v>
      </c>
      <c r="D75" s="87">
        <f t="shared" si="1"/>
        <v>7</v>
      </c>
    </row>
    <row r="76" spans="1:4" ht="14.25" customHeight="1">
      <c r="A76" s="84">
        <v>20129</v>
      </c>
      <c r="B76" s="85" t="s">
        <v>254</v>
      </c>
      <c r="C76" s="86">
        <v>251.01</v>
      </c>
      <c r="D76" s="87">
        <f t="shared" si="1"/>
        <v>5</v>
      </c>
    </row>
    <row r="77" spans="1:4" ht="14.25" customHeight="1">
      <c r="A77" s="84">
        <v>2012901</v>
      </c>
      <c r="B77" s="85" t="s">
        <v>213</v>
      </c>
      <c r="C77" s="86">
        <v>220.57</v>
      </c>
      <c r="D77" s="87">
        <f t="shared" si="1"/>
        <v>7</v>
      </c>
    </row>
    <row r="78" spans="1:4" ht="14.25" customHeight="1">
      <c r="A78" s="84">
        <v>2012950</v>
      </c>
      <c r="B78" s="85" t="s">
        <v>217</v>
      </c>
      <c r="C78" s="86">
        <v>30.44</v>
      </c>
      <c r="D78" s="87">
        <f t="shared" si="1"/>
        <v>7</v>
      </c>
    </row>
    <row r="79" spans="1:4" ht="14.25" customHeight="1">
      <c r="A79" s="84">
        <v>20131</v>
      </c>
      <c r="B79" s="85" t="s">
        <v>255</v>
      </c>
      <c r="C79" s="86">
        <v>604.97</v>
      </c>
      <c r="D79" s="87">
        <f t="shared" si="1"/>
        <v>5</v>
      </c>
    </row>
    <row r="80" spans="1:4" ht="14.25" customHeight="1">
      <c r="A80" s="84">
        <v>2013101</v>
      </c>
      <c r="B80" s="85" t="s">
        <v>213</v>
      </c>
      <c r="C80" s="86">
        <v>558.86</v>
      </c>
      <c r="D80" s="87">
        <f t="shared" si="1"/>
        <v>7</v>
      </c>
    </row>
    <row r="81" spans="1:4" ht="14.25" customHeight="1">
      <c r="A81" s="84">
        <v>2013150</v>
      </c>
      <c r="B81" s="85" t="s">
        <v>217</v>
      </c>
      <c r="C81" s="86">
        <v>46.11</v>
      </c>
      <c r="D81" s="87">
        <f t="shared" si="1"/>
        <v>7</v>
      </c>
    </row>
    <row r="82" spans="1:4" ht="14.25" customHeight="1">
      <c r="A82" s="84">
        <v>20132</v>
      </c>
      <c r="B82" s="85" t="s">
        <v>256</v>
      </c>
      <c r="C82" s="86">
        <v>742.34</v>
      </c>
      <c r="D82" s="87">
        <f t="shared" si="1"/>
        <v>5</v>
      </c>
    </row>
    <row r="83" spans="1:4" ht="14.25" customHeight="1">
      <c r="A83" s="84">
        <v>2013201</v>
      </c>
      <c r="B83" s="85" t="s">
        <v>213</v>
      </c>
      <c r="C83" s="86">
        <v>185.11</v>
      </c>
      <c r="D83" s="87">
        <f t="shared" si="1"/>
        <v>7</v>
      </c>
    </row>
    <row r="84" spans="1:4" ht="14.25" customHeight="1">
      <c r="A84" s="84">
        <v>2013250</v>
      </c>
      <c r="B84" s="85" t="s">
        <v>217</v>
      </c>
      <c r="C84" s="86">
        <v>86.23</v>
      </c>
      <c r="D84" s="87">
        <f t="shared" si="1"/>
        <v>7</v>
      </c>
    </row>
    <row r="85" spans="1:4" ht="14.25" customHeight="1">
      <c r="A85" s="84">
        <v>2013299</v>
      </c>
      <c r="B85" s="85" t="s">
        <v>257</v>
      </c>
      <c r="C85" s="86">
        <v>471</v>
      </c>
      <c r="D85" s="87">
        <f t="shared" si="1"/>
        <v>7</v>
      </c>
    </row>
    <row r="86" spans="1:4" ht="14.25" customHeight="1">
      <c r="A86" s="84">
        <v>20133</v>
      </c>
      <c r="B86" s="85" t="s">
        <v>258</v>
      </c>
      <c r="C86" s="86">
        <v>222.83</v>
      </c>
      <c r="D86" s="87">
        <f t="shared" si="1"/>
        <v>5</v>
      </c>
    </row>
    <row r="87" spans="1:4" ht="14.25" customHeight="1">
      <c r="A87" s="84">
        <v>2013301</v>
      </c>
      <c r="B87" s="85" t="s">
        <v>213</v>
      </c>
      <c r="C87" s="86">
        <v>117.63</v>
      </c>
      <c r="D87" s="87">
        <f t="shared" si="1"/>
        <v>7</v>
      </c>
    </row>
    <row r="88" spans="1:4" ht="14.25" customHeight="1">
      <c r="A88" s="84">
        <v>2013350</v>
      </c>
      <c r="B88" s="85" t="s">
        <v>217</v>
      </c>
      <c r="C88" s="86">
        <v>105.21</v>
      </c>
      <c r="D88" s="87">
        <f t="shared" si="1"/>
        <v>7</v>
      </c>
    </row>
    <row r="89" spans="1:4" ht="14.25" customHeight="1">
      <c r="A89" s="84">
        <v>20134</v>
      </c>
      <c r="B89" s="85" t="s">
        <v>259</v>
      </c>
      <c r="C89" s="86">
        <v>175.15</v>
      </c>
      <c r="D89" s="87">
        <f t="shared" si="1"/>
        <v>5</v>
      </c>
    </row>
    <row r="90" spans="1:4" ht="14.25" customHeight="1">
      <c r="A90" s="84">
        <v>2013401</v>
      </c>
      <c r="B90" s="85" t="s">
        <v>213</v>
      </c>
      <c r="C90" s="86">
        <v>145.6</v>
      </c>
      <c r="D90" s="87">
        <f t="shared" si="1"/>
        <v>7</v>
      </c>
    </row>
    <row r="91" spans="1:4" ht="14.25" customHeight="1">
      <c r="A91" s="84">
        <v>2013450</v>
      </c>
      <c r="B91" s="85" t="s">
        <v>217</v>
      </c>
      <c r="C91" s="86">
        <v>19.54</v>
      </c>
      <c r="D91" s="87">
        <f t="shared" si="1"/>
        <v>7</v>
      </c>
    </row>
    <row r="92" spans="1:4" ht="14.25" customHeight="1">
      <c r="A92" s="84">
        <v>2013499</v>
      </c>
      <c r="B92" s="85" t="s">
        <v>260</v>
      </c>
      <c r="C92" s="86">
        <v>10</v>
      </c>
      <c r="D92" s="87">
        <f t="shared" si="1"/>
        <v>7</v>
      </c>
    </row>
    <row r="93" spans="1:4" ht="14.25" customHeight="1">
      <c r="A93" s="84">
        <v>20136</v>
      </c>
      <c r="B93" s="85" t="s">
        <v>261</v>
      </c>
      <c r="C93" s="86">
        <v>934</v>
      </c>
      <c r="D93" s="87">
        <f t="shared" si="1"/>
        <v>5</v>
      </c>
    </row>
    <row r="94" spans="1:4" ht="14.25" customHeight="1">
      <c r="A94" s="84">
        <v>2013601</v>
      </c>
      <c r="B94" s="85" t="s">
        <v>213</v>
      </c>
      <c r="C94" s="86">
        <v>683.37</v>
      </c>
      <c r="D94" s="87">
        <f t="shared" si="1"/>
        <v>7</v>
      </c>
    </row>
    <row r="95" spans="1:4" ht="14.25" customHeight="1">
      <c r="A95" s="84">
        <v>2013650</v>
      </c>
      <c r="B95" s="85" t="s">
        <v>217</v>
      </c>
      <c r="C95" s="86">
        <v>250.63</v>
      </c>
      <c r="D95" s="87">
        <f t="shared" si="1"/>
        <v>7</v>
      </c>
    </row>
    <row r="96" spans="1:4" ht="14.25" customHeight="1">
      <c r="A96" s="84">
        <v>20199</v>
      </c>
      <c r="B96" s="85" t="s">
        <v>262</v>
      </c>
      <c r="C96" s="86">
        <v>532.76</v>
      </c>
      <c r="D96" s="87">
        <f t="shared" si="1"/>
        <v>5</v>
      </c>
    </row>
    <row r="97" spans="1:4" ht="14.25" customHeight="1">
      <c r="A97" s="84">
        <v>2019999</v>
      </c>
      <c r="B97" s="85" t="s">
        <v>263</v>
      </c>
      <c r="C97" s="86">
        <v>532.76</v>
      </c>
      <c r="D97" s="87">
        <f t="shared" si="1"/>
        <v>7</v>
      </c>
    </row>
    <row r="98" spans="1:4" ht="14.25" customHeight="1">
      <c r="A98" s="82">
        <v>204</v>
      </c>
      <c r="B98" s="83" t="s">
        <v>264</v>
      </c>
      <c r="C98" s="80">
        <v>8844.98</v>
      </c>
      <c r="D98" s="81">
        <f t="shared" si="1"/>
        <v>3</v>
      </c>
    </row>
    <row r="99" spans="1:4" ht="14.25" customHeight="1">
      <c r="A99" s="84">
        <v>20402</v>
      </c>
      <c r="B99" s="85" t="s">
        <v>265</v>
      </c>
      <c r="C99" s="86">
        <v>5547.65</v>
      </c>
      <c r="D99" s="87">
        <f t="shared" si="1"/>
        <v>5</v>
      </c>
    </row>
    <row r="100" spans="1:4" ht="14.25" customHeight="1">
      <c r="A100" s="84">
        <v>2040201</v>
      </c>
      <c r="B100" s="85" t="s">
        <v>213</v>
      </c>
      <c r="C100" s="86">
        <v>2826.76</v>
      </c>
      <c r="D100" s="87">
        <f t="shared" si="1"/>
        <v>7</v>
      </c>
    </row>
    <row r="101" spans="1:4" ht="14.25" customHeight="1">
      <c r="A101" s="84">
        <v>2040204</v>
      </c>
      <c r="B101" s="85" t="s">
        <v>266</v>
      </c>
      <c r="C101" s="86">
        <v>280</v>
      </c>
      <c r="D101" s="87">
        <f t="shared" si="1"/>
        <v>7</v>
      </c>
    </row>
    <row r="102" spans="1:4" ht="14.25" customHeight="1">
      <c r="A102" s="84">
        <v>2040212</v>
      </c>
      <c r="B102" s="85" t="s">
        <v>267</v>
      </c>
      <c r="C102" s="86">
        <v>280</v>
      </c>
      <c r="D102" s="87">
        <f t="shared" si="1"/>
        <v>7</v>
      </c>
    </row>
    <row r="103" spans="1:4" ht="14.25" customHeight="1">
      <c r="A103" s="84">
        <v>2040215</v>
      </c>
      <c r="B103" s="85" t="s">
        <v>268</v>
      </c>
      <c r="C103" s="86">
        <v>5</v>
      </c>
      <c r="D103" s="87">
        <f t="shared" si="1"/>
        <v>7</v>
      </c>
    </row>
    <row r="104" spans="1:4" ht="14.25" customHeight="1">
      <c r="A104" s="84">
        <v>2040217</v>
      </c>
      <c r="B104" s="85" t="s">
        <v>269</v>
      </c>
      <c r="C104" s="86">
        <v>73.1</v>
      </c>
      <c r="D104" s="87">
        <f t="shared" si="1"/>
        <v>7</v>
      </c>
    </row>
    <row r="105" spans="1:4" ht="14.25" customHeight="1">
      <c r="A105" s="84">
        <v>2040250</v>
      </c>
      <c r="B105" s="85" t="s">
        <v>217</v>
      </c>
      <c r="C105" s="86">
        <v>373.08</v>
      </c>
      <c r="D105" s="87">
        <f t="shared" si="1"/>
        <v>7</v>
      </c>
    </row>
    <row r="106" spans="1:4" ht="14.25" customHeight="1">
      <c r="A106" s="84">
        <v>2040299</v>
      </c>
      <c r="B106" s="85" t="s">
        <v>270</v>
      </c>
      <c r="C106" s="86">
        <v>1709.7</v>
      </c>
      <c r="D106" s="87">
        <f t="shared" si="1"/>
        <v>7</v>
      </c>
    </row>
    <row r="107" spans="1:4" ht="14.25" customHeight="1">
      <c r="A107" s="84">
        <v>20404</v>
      </c>
      <c r="B107" s="85" t="s">
        <v>271</v>
      </c>
      <c r="C107" s="86">
        <v>1481.83</v>
      </c>
      <c r="D107" s="87">
        <f t="shared" si="1"/>
        <v>5</v>
      </c>
    </row>
    <row r="108" spans="1:4" ht="14.25" customHeight="1">
      <c r="A108" s="84">
        <v>2040401</v>
      </c>
      <c r="B108" s="85" t="s">
        <v>213</v>
      </c>
      <c r="C108" s="86">
        <v>919.66</v>
      </c>
      <c r="D108" s="87">
        <f t="shared" si="1"/>
        <v>7</v>
      </c>
    </row>
    <row r="109" spans="1:4" ht="14.25" customHeight="1">
      <c r="A109" s="84">
        <v>2040450</v>
      </c>
      <c r="B109" s="85" t="s">
        <v>217</v>
      </c>
      <c r="C109" s="86">
        <v>133.18</v>
      </c>
      <c r="D109" s="87">
        <f t="shared" si="1"/>
        <v>7</v>
      </c>
    </row>
    <row r="110" spans="1:4" ht="14.25" customHeight="1">
      <c r="A110" s="84">
        <v>2040499</v>
      </c>
      <c r="B110" s="85" t="s">
        <v>272</v>
      </c>
      <c r="C110" s="86">
        <v>429</v>
      </c>
      <c r="D110" s="87">
        <f t="shared" si="1"/>
        <v>7</v>
      </c>
    </row>
    <row r="111" spans="1:4" ht="14.25" customHeight="1">
      <c r="A111" s="84">
        <v>20405</v>
      </c>
      <c r="B111" s="85" t="s">
        <v>273</v>
      </c>
      <c r="C111" s="86">
        <v>1383.36</v>
      </c>
      <c r="D111" s="87">
        <f t="shared" si="1"/>
        <v>5</v>
      </c>
    </row>
    <row r="112" spans="1:4" ht="14.25" customHeight="1">
      <c r="A112" s="84">
        <v>2040501</v>
      </c>
      <c r="B112" s="85" t="s">
        <v>213</v>
      </c>
      <c r="C112" s="86">
        <v>940.42</v>
      </c>
      <c r="D112" s="87">
        <f t="shared" si="1"/>
        <v>7</v>
      </c>
    </row>
    <row r="113" spans="1:4" ht="14.25" customHeight="1">
      <c r="A113" s="84">
        <v>2040504</v>
      </c>
      <c r="B113" s="85" t="s">
        <v>274</v>
      </c>
      <c r="C113" s="86">
        <v>166</v>
      </c>
      <c r="D113" s="87">
        <f t="shared" si="1"/>
        <v>7</v>
      </c>
    </row>
    <row r="114" spans="1:4" ht="14.25" customHeight="1">
      <c r="A114" s="84">
        <v>2040506</v>
      </c>
      <c r="B114" s="85" t="s">
        <v>275</v>
      </c>
      <c r="C114" s="86">
        <v>100</v>
      </c>
      <c r="D114" s="87">
        <f t="shared" si="1"/>
        <v>7</v>
      </c>
    </row>
    <row r="115" spans="1:4" ht="14.25" customHeight="1">
      <c r="A115" s="84">
        <v>2040550</v>
      </c>
      <c r="B115" s="85" t="s">
        <v>217</v>
      </c>
      <c r="C115" s="86">
        <v>56.94</v>
      </c>
      <c r="D115" s="87">
        <f t="shared" si="1"/>
        <v>7</v>
      </c>
    </row>
    <row r="116" spans="1:4" ht="14.25" customHeight="1">
      <c r="A116" s="84">
        <v>2040599</v>
      </c>
      <c r="B116" s="85" t="s">
        <v>276</v>
      </c>
      <c r="C116" s="86">
        <v>120</v>
      </c>
      <c r="D116" s="87">
        <f t="shared" si="1"/>
        <v>7</v>
      </c>
    </row>
    <row r="117" spans="1:4" ht="14.25" customHeight="1">
      <c r="A117" s="84">
        <v>20406</v>
      </c>
      <c r="B117" s="85" t="s">
        <v>277</v>
      </c>
      <c r="C117" s="86">
        <v>432.14</v>
      </c>
      <c r="D117" s="87">
        <f t="shared" si="1"/>
        <v>5</v>
      </c>
    </row>
    <row r="118" spans="1:4" ht="14.25" customHeight="1">
      <c r="A118" s="84">
        <v>2040601</v>
      </c>
      <c r="B118" s="85" t="s">
        <v>213</v>
      </c>
      <c r="C118" s="86">
        <v>169.06</v>
      </c>
      <c r="D118" s="87">
        <f t="shared" si="1"/>
        <v>7</v>
      </c>
    </row>
    <row r="119" spans="1:4" ht="14.25" customHeight="1">
      <c r="A119" s="84">
        <v>2040605</v>
      </c>
      <c r="B119" s="85" t="s">
        <v>278</v>
      </c>
      <c r="C119" s="86">
        <v>5</v>
      </c>
      <c r="D119" s="87">
        <f t="shared" si="1"/>
        <v>7</v>
      </c>
    </row>
    <row r="120" spans="1:4" ht="14.25" customHeight="1">
      <c r="A120" s="84">
        <v>2040606</v>
      </c>
      <c r="B120" s="85" t="s">
        <v>279</v>
      </c>
      <c r="C120" s="86">
        <v>12</v>
      </c>
      <c r="D120" s="87">
        <f t="shared" si="1"/>
        <v>7</v>
      </c>
    </row>
    <row r="121" spans="1:4" ht="14.25" customHeight="1">
      <c r="A121" s="84">
        <v>2040607</v>
      </c>
      <c r="B121" s="85" t="s">
        <v>280</v>
      </c>
      <c r="C121" s="86">
        <v>47</v>
      </c>
      <c r="D121" s="87">
        <f t="shared" si="1"/>
        <v>7</v>
      </c>
    </row>
    <row r="122" spans="1:4" ht="14.25" customHeight="1">
      <c r="A122" s="84">
        <v>2040610</v>
      </c>
      <c r="B122" s="85" t="s">
        <v>281</v>
      </c>
      <c r="C122" s="86">
        <v>5</v>
      </c>
      <c r="D122" s="87">
        <f t="shared" si="1"/>
        <v>7</v>
      </c>
    </row>
    <row r="123" spans="1:4" ht="14.25" customHeight="1">
      <c r="A123" s="84">
        <v>2040650</v>
      </c>
      <c r="B123" s="85" t="s">
        <v>217</v>
      </c>
      <c r="C123" s="86">
        <v>143.08</v>
      </c>
      <c r="D123" s="87">
        <f t="shared" si="1"/>
        <v>7</v>
      </c>
    </row>
    <row r="124" spans="1:4" ht="14.25" customHeight="1">
      <c r="A124" s="84">
        <v>2040699</v>
      </c>
      <c r="B124" s="85" t="s">
        <v>282</v>
      </c>
      <c r="C124" s="86">
        <v>51</v>
      </c>
      <c r="D124" s="87">
        <f t="shared" si="1"/>
        <v>7</v>
      </c>
    </row>
    <row r="125" spans="1:4" ht="14.25" customHeight="1">
      <c r="A125" s="82">
        <v>205</v>
      </c>
      <c r="B125" s="83" t="s">
        <v>283</v>
      </c>
      <c r="C125" s="80">
        <v>44423.02</v>
      </c>
      <c r="D125" s="81">
        <f t="shared" si="1"/>
        <v>3</v>
      </c>
    </row>
    <row r="126" spans="1:4" ht="14.25" customHeight="1">
      <c r="A126" s="84">
        <v>20501</v>
      </c>
      <c r="B126" s="85" t="s">
        <v>284</v>
      </c>
      <c r="C126" s="86">
        <v>794.94</v>
      </c>
      <c r="D126" s="87">
        <f t="shared" si="1"/>
        <v>5</v>
      </c>
    </row>
    <row r="127" spans="1:4" ht="14.25" customHeight="1">
      <c r="A127" s="84">
        <v>2050101</v>
      </c>
      <c r="B127" s="85" t="s">
        <v>213</v>
      </c>
      <c r="C127" s="86">
        <v>82.58</v>
      </c>
      <c r="D127" s="87">
        <f t="shared" si="1"/>
        <v>7</v>
      </c>
    </row>
    <row r="128" spans="1:4" ht="14.25" customHeight="1">
      <c r="A128" s="84">
        <v>2050199</v>
      </c>
      <c r="B128" s="85" t="s">
        <v>285</v>
      </c>
      <c r="C128" s="86">
        <v>712.36</v>
      </c>
      <c r="D128" s="87">
        <f t="shared" si="1"/>
        <v>7</v>
      </c>
    </row>
    <row r="129" spans="1:4" ht="14.25" customHeight="1">
      <c r="A129" s="84">
        <v>20502</v>
      </c>
      <c r="B129" s="85" t="s">
        <v>286</v>
      </c>
      <c r="C129" s="86">
        <v>39868.68</v>
      </c>
      <c r="D129" s="87">
        <f t="shared" si="1"/>
        <v>5</v>
      </c>
    </row>
    <row r="130" spans="1:4" ht="14.25" customHeight="1">
      <c r="A130" s="84">
        <v>2050201</v>
      </c>
      <c r="B130" s="85" t="s">
        <v>287</v>
      </c>
      <c r="C130" s="86">
        <v>1128.53</v>
      </c>
      <c r="D130" s="87">
        <f t="shared" si="1"/>
        <v>7</v>
      </c>
    </row>
    <row r="131" spans="1:4" ht="14.25" customHeight="1">
      <c r="A131" s="84">
        <v>2050202</v>
      </c>
      <c r="B131" s="85" t="s">
        <v>288</v>
      </c>
      <c r="C131" s="86">
        <v>19408.01</v>
      </c>
      <c r="D131" s="87">
        <f t="shared" si="1"/>
        <v>7</v>
      </c>
    </row>
    <row r="132" spans="1:4" ht="14.25" customHeight="1">
      <c r="A132" s="84">
        <v>2050203</v>
      </c>
      <c r="B132" s="85" t="s">
        <v>289</v>
      </c>
      <c r="C132" s="86">
        <v>16027.85</v>
      </c>
      <c r="D132" s="87">
        <f t="shared" si="1"/>
        <v>7</v>
      </c>
    </row>
    <row r="133" spans="1:4" ht="14.25" customHeight="1">
      <c r="A133" s="84">
        <v>2050204</v>
      </c>
      <c r="B133" s="85" t="s">
        <v>290</v>
      </c>
      <c r="C133" s="86">
        <v>3304.29</v>
      </c>
      <c r="D133" s="87">
        <f t="shared" si="1"/>
        <v>7</v>
      </c>
    </row>
    <row r="134" spans="1:4" ht="14.25" customHeight="1">
      <c r="A134" s="84">
        <v>20503</v>
      </c>
      <c r="B134" s="85" t="s">
        <v>291</v>
      </c>
      <c r="C134" s="86">
        <v>2461.41</v>
      </c>
      <c r="D134" s="87">
        <f aca="true" t="shared" si="2" ref="D134:D197">LEN(A134)</f>
        <v>5</v>
      </c>
    </row>
    <row r="135" spans="1:4" ht="14.25" customHeight="1">
      <c r="A135" s="84">
        <v>2050302</v>
      </c>
      <c r="B135" s="85" t="s">
        <v>292</v>
      </c>
      <c r="C135" s="86">
        <v>2461.41</v>
      </c>
      <c r="D135" s="87">
        <f t="shared" si="2"/>
        <v>7</v>
      </c>
    </row>
    <row r="136" spans="1:4" ht="14.25" customHeight="1">
      <c r="A136" s="84">
        <v>20505</v>
      </c>
      <c r="B136" s="85" t="s">
        <v>293</v>
      </c>
      <c r="C136" s="86">
        <v>27.44</v>
      </c>
      <c r="D136" s="87">
        <f t="shared" si="2"/>
        <v>5</v>
      </c>
    </row>
    <row r="137" spans="1:4" ht="14.25" customHeight="1">
      <c r="A137" s="84">
        <v>2050502</v>
      </c>
      <c r="B137" s="85" t="s">
        <v>294</v>
      </c>
      <c r="C137" s="86">
        <v>27.44</v>
      </c>
      <c r="D137" s="87">
        <f t="shared" si="2"/>
        <v>7</v>
      </c>
    </row>
    <row r="138" spans="1:4" ht="14.25" customHeight="1">
      <c r="A138" s="84">
        <v>20507</v>
      </c>
      <c r="B138" s="85" t="s">
        <v>295</v>
      </c>
      <c r="C138" s="86">
        <v>28.89</v>
      </c>
      <c r="D138" s="87">
        <f t="shared" si="2"/>
        <v>5</v>
      </c>
    </row>
    <row r="139" spans="1:4" ht="14.25" customHeight="1">
      <c r="A139" s="84">
        <v>2050701</v>
      </c>
      <c r="B139" s="85" t="s">
        <v>296</v>
      </c>
      <c r="C139" s="86">
        <v>28.89</v>
      </c>
      <c r="D139" s="87">
        <f t="shared" si="2"/>
        <v>7</v>
      </c>
    </row>
    <row r="140" spans="1:4" ht="14.25" customHeight="1">
      <c r="A140" s="84">
        <v>20508</v>
      </c>
      <c r="B140" s="85" t="s">
        <v>297</v>
      </c>
      <c r="C140" s="86">
        <v>394.66</v>
      </c>
      <c r="D140" s="87">
        <f t="shared" si="2"/>
        <v>5</v>
      </c>
    </row>
    <row r="141" spans="1:4" ht="14.25" customHeight="1">
      <c r="A141" s="84">
        <v>2050801</v>
      </c>
      <c r="B141" s="85" t="s">
        <v>298</v>
      </c>
      <c r="C141" s="86">
        <v>157.48</v>
      </c>
      <c r="D141" s="87">
        <f t="shared" si="2"/>
        <v>7</v>
      </c>
    </row>
    <row r="142" spans="1:4" ht="14.25" customHeight="1">
      <c r="A142" s="84">
        <v>2050802</v>
      </c>
      <c r="B142" s="85" t="s">
        <v>299</v>
      </c>
      <c r="C142" s="86">
        <v>237.18</v>
      </c>
      <c r="D142" s="87">
        <f t="shared" si="2"/>
        <v>7</v>
      </c>
    </row>
    <row r="143" spans="1:4" ht="14.25" customHeight="1">
      <c r="A143" s="84">
        <v>20509</v>
      </c>
      <c r="B143" s="85" t="s">
        <v>300</v>
      </c>
      <c r="C143" s="86">
        <v>847</v>
      </c>
      <c r="D143" s="87">
        <f t="shared" si="2"/>
        <v>5</v>
      </c>
    </row>
    <row r="144" spans="1:4" ht="14.25" customHeight="1">
      <c r="A144" s="84">
        <v>2050901</v>
      </c>
      <c r="B144" s="85" t="s">
        <v>301</v>
      </c>
      <c r="C144" s="86">
        <v>635</v>
      </c>
      <c r="D144" s="87">
        <f t="shared" si="2"/>
        <v>7</v>
      </c>
    </row>
    <row r="145" spans="1:4" ht="14.25" customHeight="1">
      <c r="A145" s="84">
        <v>2050999</v>
      </c>
      <c r="B145" s="85" t="s">
        <v>302</v>
      </c>
      <c r="C145" s="86">
        <v>212</v>
      </c>
      <c r="D145" s="87">
        <f t="shared" si="2"/>
        <v>7</v>
      </c>
    </row>
    <row r="146" spans="1:4" ht="14.25" customHeight="1">
      <c r="A146" s="82">
        <v>206</v>
      </c>
      <c r="B146" s="83" t="s">
        <v>303</v>
      </c>
      <c r="C146" s="80">
        <v>345.52</v>
      </c>
      <c r="D146" s="81">
        <f t="shared" si="2"/>
        <v>3</v>
      </c>
    </row>
    <row r="147" spans="1:4" ht="14.25" customHeight="1">
      <c r="A147" s="84">
        <v>20601</v>
      </c>
      <c r="B147" s="85" t="s">
        <v>304</v>
      </c>
      <c r="C147" s="86">
        <v>156.77</v>
      </c>
      <c r="D147" s="87">
        <f t="shared" si="2"/>
        <v>5</v>
      </c>
    </row>
    <row r="148" spans="1:4" ht="14.25" customHeight="1">
      <c r="A148" s="84">
        <v>2060101</v>
      </c>
      <c r="B148" s="85" t="s">
        <v>213</v>
      </c>
      <c r="C148" s="86">
        <v>96.67</v>
      </c>
      <c r="D148" s="87">
        <f t="shared" si="2"/>
        <v>7</v>
      </c>
    </row>
    <row r="149" spans="1:4" ht="14.25" customHeight="1">
      <c r="A149" s="84">
        <v>2060199</v>
      </c>
      <c r="B149" s="85" t="s">
        <v>305</v>
      </c>
      <c r="C149" s="86">
        <v>60.1</v>
      </c>
      <c r="D149" s="87">
        <f t="shared" si="2"/>
        <v>7</v>
      </c>
    </row>
    <row r="150" spans="1:4" ht="14.25" customHeight="1">
      <c r="A150" s="84">
        <v>20604</v>
      </c>
      <c r="B150" s="85" t="s">
        <v>306</v>
      </c>
      <c r="C150" s="86">
        <v>49.88</v>
      </c>
      <c r="D150" s="87">
        <f t="shared" si="2"/>
        <v>5</v>
      </c>
    </row>
    <row r="151" spans="1:4" ht="14.25" customHeight="1">
      <c r="A151" s="84">
        <v>2060402</v>
      </c>
      <c r="B151" s="85" t="s">
        <v>307</v>
      </c>
      <c r="C151" s="86">
        <v>49.88</v>
      </c>
      <c r="D151" s="87">
        <f t="shared" si="2"/>
        <v>7</v>
      </c>
    </row>
    <row r="152" spans="1:4" ht="14.25" customHeight="1">
      <c r="A152" s="84">
        <v>20607</v>
      </c>
      <c r="B152" s="85" t="s">
        <v>308</v>
      </c>
      <c r="C152" s="86">
        <v>117.24</v>
      </c>
      <c r="D152" s="87">
        <f t="shared" si="2"/>
        <v>5</v>
      </c>
    </row>
    <row r="153" spans="1:4" ht="14.25" customHeight="1">
      <c r="A153" s="84">
        <v>2060701</v>
      </c>
      <c r="B153" s="85" t="s">
        <v>309</v>
      </c>
      <c r="C153" s="86">
        <v>92.24</v>
      </c>
      <c r="D153" s="87">
        <f t="shared" si="2"/>
        <v>7</v>
      </c>
    </row>
    <row r="154" spans="1:4" ht="14.25" customHeight="1">
      <c r="A154" s="84">
        <v>2060702</v>
      </c>
      <c r="B154" s="85" t="s">
        <v>310</v>
      </c>
      <c r="C154" s="86">
        <v>25</v>
      </c>
      <c r="D154" s="87">
        <f t="shared" si="2"/>
        <v>7</v>
      </c>
    </row>
    <row r="155" spans="1:4" ht="14.25" customHeight="1">
      <c r="A155" s="84">
        <v>20699</v>
      </c>
      <c r="B155" s="85" t="s">
        <v>311</v>
      </c>
      <c r="C155" s="86">
        <v>21.62</v>
      </c>
      <c r="D155" s="87">
        <f t="shared" si="2"/>
        <v>5</v>
      </c>
    </row>
    <row r="156" spans="1:4" ht="14.25" customHeight="1">
      <c r="A156" s="84">
        <v>2069999</v>
      </c>
      <c r="B156" s="85" t="s">
        <v>312</v>
      </c>
      <c r="C156" s="86">
        <v>21.62</v>
      </c>
      <c r="D156" s="87">
        <f t="shared" si="2"/>
        <v>7</v>
      </c>
    </row>
    <row r="157" spans="1:4" ht="14.25" customHeight="1">
      <c r="A157" s="82">
        <v>207</v>
      </c>
      <c r="B157" s="83" t="s">
        <v>313</v>
      </c>
      <c r="C157" s="80">
        <v>2019.15</v>
      </c>
      <c r="D157" s="81">
        <f t="shared" si="2"/>
        <v>3</v>
      </c>
    </row>
    <row r="158" spans="1:4" ht="14.25" customHeight="1">
      <c r="A158" s="84">
        <v>20701</v>
      </c>
      <c r="B158" s="85" t="s">
        <v>314</v>
      </c>
      <c r="C158" s="86">
        <v>1446.72</v>
      </c>
      <c r="D158" s="87">
        <f t="shared" si="2"/>
        <v>5</v>
      </c>
    </row>
    <row r="159" spans="1:4" ht="14.25" customHeight="1">
      <c r="A159" s="84">
        <v>2070101</v>
      </c>
      <c r="B159" s="85" t="s">
        <v>213</v>
      </c>
      <c r="C159" s="86">
        <v>203.53</v>
      </c>
      <c r="D159" s="87">
        <f t="shared" si="2"/>
        <v>7</v>
      </c>
    </row>
    <row r="160" spans="1:4" ht="14.25" customHeight="1">
      <c r="A160" s="84">
        <v>2070104</v>
      </c>
      <c r="B160" s="85" t="s">
        <v>315</v>
      </c>
      <c r="C160" s="86">
        <v>49.49</v>
      </c>
      <c r="D160" s="87">
        <f t="shared" si="2"/>
        <v>7</v>
      </c>
    </row>
    <row r="161" spans="1:4" ht="14.25" customHeight="1">
      <c r="A161" s="84">
        <v>2070107</v>
      </c>
      <c r="B161" s="85" t="s">
        <v>316</v>
      </c>
      <c r="C161" s="86">
        <v>101.02</v>
      </c>
      <c r="D161" s="87">
        <f t="shared" si="2"/>
        <v>7</v>
      </c>
    </row>
    <row r="162" spans="1:4" ht="14.25" customHeight="1">
      <c r="A162" s="84">
        <v>2070109</v>
      </c>
      <c r="B162" s="85" t="s">
        <v>317</v>
      </c>
      <c r="C162" s="86">
        <v>949.22</v>
      </c>
      <c r="D162" s="87">
        <f t="shared" si="2"/>
        <v>7</v>
      </c>
    </row>
    <row r="163" spans="1:4" ht="14.25" customHeight="1">
      <c r="A163" s="84">
        <v>2070111</v>
      </c>
      <c r="B163" s="85" t="s">
        <v>318</v>
      </c>
      <c r="C163" s="86">
        <v>14.33</v>
      </c>
      <c r="D163" s="87">
        <f t="shared" si="2"/>
        <v>7</v>
      </c>
    </row>
    <row r="164" spans="1:4" ht="14.25" customHeight="1">
      <c r="A164" s="84">
        <v>2070112</v>
      </c>
      <c r="B164" s="85" t="s">
        <v>319</v>
      </c>
      <c r="C164" s="86">
        <v>8</v>
      </c>
      <c r="D164" s="87">
        <f t="shared" si="2"/>
        <v>7</v>
      </c>
    </row>
    <row r="165" spans="1:4" ht="14.25" customHeight="1">
      <c r="A165" s="84">
        <v>2070199</v>
      </c>
      <c r="B165" s="85" t="s">
        <v>320</v>
      </c>
      <c r="C165" s="86">
        <v>121.13</v>
      </c>
      <c r="D165" s="87">
        <f t="shared" si="2"/>
        <v>7</v>
      </c>
    </row>
    <row r="166" spans="1:4" ht="14.25" customHeight="1">
      <c r="A166" s="84">
        <v>20702</v>
      </c>
      <c r="B166" s="85" t="s">
        <v>321</v>
      </c>
      <c r="C166" s="86">
        <v>74.43</v>
      </c>
      <c r="D166" s="87">
        <f t="shared" si="2"/>
        <v>5</v>
      </c>
    </row>
    <row r="167" spans="1:4" ht="14.25" customHeight="1">
      <c r="A167" s="84">
        <v>2070299</v>
      </c>
      <c r="B167" s="85" t="s">
        <v>322</v>
      </c>
      <c r="C167" s="86">
        <v>74.43</v>
      </c>
      <c r="D167" s="87">
        <f t="shared" si="2"/>
        <v>7</v>
      </c>
    </row>
    <row r="168" spans="1:4" ht="14.25" customHeight="1">
      <c r="A168" s="84">
        <v>20703</v>
      </c>
      <c r="B168" s="85" t="s">
        <v>323</v>
      </c>
      <c r="C168" s="86">
        <v>105.01</v>
      </c>
      <c r="D168" s="87">
        <f t="shared" si="2"/>
        <v>5</v>
      </c>
    </row>
    <row r="169" spans="1:4" ht="14.25" customHeight="1">
      <c r="A169" s="84">
        <v>2070301</v>
      </c>
      <c r="B169" s="85" t="s">
        <v>213</v>
      </c>
      <c r="C169" s="86">
        <v>29.8</v>
      </c>
      <c r="D169" s="87">
        <f t="shared" si="2"/>
        <v>7</v>
      </c>
    </row>
    <row r="170" spans="1:4" ht="14.25" customHeight="1">
      <c r="A170" s="84">
        <v>2070308</v>
      </c>
      <c r="B170" s="85" t="s">
        <v>324</v>
      </c>
      <c r="C170" s="86">
        <v>12</v>
      </c>
      <c r="D170" s="87">
        <f t="shared" si="2"/>
        <v>7</v>
      </c>
    </row>
    <row r="171" spans="1:4" ht="14.25" customHeight="1">
      <c r="A171" s="84">
        <v>2070399</v>
      </c>
      <c r="B171" s="85" t="s">
        <v>325</v>
      </c>
      <c r="C171" s="86">
        <v>63.21</v>
      </c>
      <c r="D171" s="87">
        <f t="shared" si="2"/>
        <v>7</v>
      </c>
    </row>
    <row r="172" spans="1:4" ht="14.25" customHeight="1">
      <c r="A172" s="84">
        <v>20704</v>
      </c>
      <c r="B172" s="85" t="s">
        <v>326</v>
      </c>
      <c r="C172" s="86">
        <v>392.99</v>
      </c>
      <c r="D172" s="87">
        <f t="shared" si="2"/>
        <v>5</v>
      </c>
    </row>
    <row r="173" spans="1:4" ht="14.25" customHeight="1">
      <c r="A173" s="84">
        <v>2070405</v>
      </c>
      <c r="B173" s="85" t="s">
        <v>327</v>
      </c>
      <c r="C173" s="86">
        <v>392.99</v>
      </c>
      <c r="D173" s="87">
        <f t="shared" si="2"/>
        <v>7</v>
      </c>
    </row>
    <row r="174" spans="1:4" ht="14.25" customHeight="1">
      <c r="A174" s="82">
        <v>208</v>
      </c>
      <c r="B174" s="83" t="s">
        <v>328</v>
      </c>
      <c r="C174" s="80">
        <v>26664.89</v>
      </c>
      <c r="D174" s="81">
        <f t="shared" si="2"/>
        <v>3</v>
      </c>
    </row>
    <row r="175" spans="1:4" ht="14.25" customHeight="1">
      <c r="A175" s="84">
        <v>20801</v>
      </c>
      <c r="B175" s="85" t="s">
        <v>329</v>
      </c>
      <c r="C175" s="86">
        <v>1455.82</v>
      </c>
      <c r="D175" s="87">
        <f t="shared" si="2"/>
        <v>5</v>
      </c>
    </row>
    <row r="176" spans="1:4" ht="14.25" customHeight="1">
      <c r="A176" s="84">
        <v>2080101</v>
      </c>
      <c r="B176" s="85" t="s">
        <v>213</v>
      </c>
      <c r="C176" s="86">
        <v>287.38</v>
      </c>
      <c r="D176" s="87">
        <f t="shared" si="2"/>
        <v>7</v>
      </c>
    </row>
    <row r="177" spans="1:4" ht="14.25" customHeight="1">
      <c r="A177" s="84">
        <v>2080105</v>
      </c>
      <c r="B177" s="85" t="s">
        <v>330</v>
      </c>
      <c r="C177" s="86">
        <v>10</v>
      </c>
      <c r="D177" s="87">
        <f t="shared" si="2"/>
        <v>7</v>
      </c>
    </row>
    <row r="178" spans="1:4" ht="14.25" customHeight="1">
      <c r="A178" s="84">
        <v>2080109</v>
      </c>
      <c r="B178" s="85" t="s">
        <v>331</v>
      </c>
      <c r="C178" s="86">
        <v>79.11</v>
      </c>
      <c r="D178" s="87">
        <f t="shared" si="2"/>
        <v>7</v>
      </c>
    </row>
    <row r="179" spans="1:4" ht="14.25" customHeight="1">
      <c r="A179" s="84">
        <v>2080199</v>
      </c>
      <c r="B179" s="85" t="s">
        <v>332</v>
      </c>
      <c r="C179" s="86">
        <v>1079.33</v>
      </c>
      <c r="D179" s="87">
        <f t="shared" si="2"/>
        <v>7</v>
      </c>
    </row>
    <row r="180" spans="1:4" ht="14.25" customHeight="1">
      <c r="A180" s="84">
        <v>20802</v>
      </c>
      <c r="B180" s="85" t="s">
        <v>333</v>
      </c>
      <c r="C180" s="86">
        <v>1120.7</v>
      </c>
      <c r="D180" s="87">
        <f t="shared" si="2"/>
        <v>5</v>
      </c>
    </row>
    <row r="181" spans="1:4" ht="14.25" customHeight="1">
      <c r="A181" s="84">
        <v>2080201</v>
      </c>
      <c r="B181" s="85" t="s">
        <v>213</v>
      </c>
      <c r="C181" s="86">
        <v>208.68</v>
      </c>
      <c r="D181" s="87">
        <f t="shared" si="2"/>
        <v>7</v>
      </c>
    </row>
    <row r="182" spans="1:4" ht="14.25" customHeight="1">
      <c r="A182" s="84">
        <v>2080205</v>
      </c>
      <c r="B182" s="85" t="s">
        <v>334</v>
      </c>
      <c r="C182" s="86">
        <v>601.4</v>
      </c>
      <c r="D182" s="87">
        <f t="shared" si="2"/>
        <v>7</v>
      </c>
    </row>
    <row r="183" spans="1:4" ht="14.25" customHeight="1">
      <c r="A183" s="84">
        <v>2080299</v>
      </c>
      <c r="B183" s="85" t="s">
        <v>335</v>
      </c>
      <c r="C183" s="86">
        <v>310.61</v>
      </c>
      <c r="D183" s="87">
        <f t="shared" si="2"/>
        <v>7</v>
      </c>
    </row>
    <row r="184" spans="1:4" ht="14.25" customHeight="1">
      <c r="A184" s="84">
        <v>20803</v>
      </c>
      <c r="B184" s="85" t="s">
        <v>336</v>
      </c>
      <c r="C184" s="86">
        <v>7119.6</v>
      </c>
      <c r="D184" s="87">
        <f t="shared" si="2"/>
        <v>5</v>
      </c>
    </row>
    <row r="185" spans="1:4" ht="14.25" customHeight="1">
      <c r="A185" s="84">
        <v>2080308</v>
      </c>
      <c r="B185" s="85" t="s">
        <v>337</v>
      </c>
      <c r="C185" s="86">
        <v>7119.6</v>
      </c>
      <c r="D185" s="87">
        <f t="shared" si="2"/>
        <v>7</v>
      </c>
    </row>
    <row r="186" spans="1:4" ht="14.25" customHeight="1">
      <c r="A186" s="84">
        <v>20805</v>
      </c>
      <c r="B186" s="85" t="s">
        <v>338</v>
      </c>
      <c r="C186" s="86">
        <v>9946.02</v>
      </c>
      <c r="D186" s="87">
        <f t="shared" si="2"/>
        <v>5</v>
      </c>
    </row>
    <row r="187" spans="1:4" ht="14.25" customHeight="1">
      <c r="A187" s="84">
        <v>2080501</v>
      </c>
      <c r="B187" s="85" t="s">
        <v>339</v>
      </c>
      <c r="C187" s="86">
        <v>2794.95</v>
      </c>
      <c r="D187" s="87">
        <f t="shared" si="2"/>
        <v>7</v>
      </c>
    </row>
    <row r="188" spans="1:4" ht="14.25" customHeight="1">
      <c r="A188" s="84">
        <v>2080502</v>
      </c>
      <c r="B188" s="85" t="s">
        <v>340</v>
      </c>
      <c r="C188" s="86">
        <v>7146.07</v>
      </c>
      <c r="D188" s="87">
        <f t="shared" si="2"/>
        <v>7</v>
      </c>
    </row>
    <row r="189" spans="1:4" ht="14.25" customHeight="1">
      <c r="A189" s="84">
        <v>2080599</v>
      </c>
      <c r="B189" s="85" t="s">
        <v>341</v>
      </c>
      <c r="C189" s="86">
        <v>5</v>
      </c>
      <c r="D189" s="87">
        <f t="shared" si="2"/>
        <v>7</v>
      </c>
    </row>
    <row r="190" spans="1:4" ht="14.25" customHeight="1">
      <c r="A190" s="84">
        <v>20807</v>
      </c>
      <c r="B190" s="85" t="s">
        <v>342</v>
      </c>
      <c r="C190" s="86">
        <v>528</v>
      </c>
      <c r="D190" s="87">
        <f t="shared" si="2"/>
        <v>5</v>
      </c>
    </row>
    <row r="191" spans="1:4" ht="14.25" customHeight="1">
      <c r="A191" s="84">
        <v>2080702</v>
      </c>
      <c r="B191" s="85" t="s">
        <v>343</v>
      </c>
      <c r="C191" s="86">
        <v>150</v>
      </c>
      <c r="D191" s="87">
        <f t="shared" si="2"/>
        <v>7</v>
      </c>
    </row>
    <row r="192" spans="1:4" ht="14.25" customHeight="1">
      <c r="A192" s="84">
        <v>2080704</v>
      </c>
      <c r="B192" s="85" t="s">
        <v>344</v>
      </c>
      <c r="C192" s="86">
        <v>50</v>
      </c>
      <c r="D192" s="87">
        <f t="shared" si="2"/>
        <v>7</v>
      </c>
    </row>
    <row r="193" spans="1:4" ht="14.25" customHeight="1">
      <c r="A193" s="84">
        <v>2080705</v>
      </c>
      <c r="B193" s="85" t="s">
        <v>345</v>
      </c>
      <c r="C193" s="86">
        <v>228</v>
      </c>
      <c r="D193" s="87">
        <f t="shared" si="2"/>
        <v>7</v>
      </c>
    </row>
    <row r="194" spans="1:4" ht="14.25" customHeight="1">
      <c r="A194" s="84">
        <v>2080799</v>
      </c>
      <c r="B194" s="85" t="s">
        <v>346</v>
      </c>
      <c r="C194" s="86">
        <v>100</v>
      </c>
      <c r="D194" s="87">
        <f t="shared" si="2"/>
        <v>7</v>
      </c>
    </row>
    <row r="195" spans="1:4" ht="14.25" customHeight="1">
      <c r="A195" s="84">
        <v>20808</v>
      </c>
      <c r="B195" s="85" t="s">
        <v>347</v>
      </c>
      <c r="C195" s="86">
        <v>2077.29</v>
      </c>
      <c r="D195" s="87">
        <f t="shared" si="2"/>
        <v>5</v>
      </c>
    </row>
    <row r="196" spans="1:4" ht="14.25" customHeight="1">
      <c r="A196" s="84">
        <v>2080801</v>
      </c>
      <c r="B196" s="85" t="s">
        <v>348</v>
      </c>
      <c r="C196" s="86">
        <v>550</v>
      </c>
      <c r="D196" s="87">
        <f t="shared" si="2"/>
        <v>7</v>
      </c>
    </row>
    <row r="197" spans="1:4" ht="14.25" customHeight="1">
      <c r="A197" s="84">
        <v>2080802</v>
      </c>
      <c r="B197" s="85" t="s">
        <v>349</v>
      </c>
      <c r="C197" s="86">
        <v>440</v>
      </c>
      <c r="D197" s="87">
        <f t="shared" si="2"/>
        <v>7</v>
      </c>
    </row>
    <row r="198" spans="1:4" ht="14.25" customHeight="1">
      <c r="A198" s="84">
        <v>2080803</v>
      </c>
      <c r="B198" s="85" t="s">
        <v>350</v>
      </c>
      <c r="C198" s="86">
        <v>500</v>
      </c>
      <c r="D198" s="87">
        <f aca="true" t="shared" si="3" ref="D198:D261">LEN(A198)</f>
        <v>7</v>
      </c>
    </row>
    <row r="199" spans="1:4" ht="14.25" customHeight="1">
      <c r="A199" s="84">
        <v>2080804</v>
      </c>
      <c r="B199" s="85" t="s">
        <v>351</v>
      </c>
      <c r="C199" s="86">
        <v>52</v>
      </c>
      <c r="D199" s="87">
        <f t="shared" si="3"/>
        <v>7</v>
      </c>
    </row>
    <row r="200" spans="1:4" ht="14.25" customHeight="1">
      <c r="A200" s="84">
        <v>2080805</v>
      </c>
      <c r="B200" s="85" t="s">
        <v>352</v>
      </c>
      <c r="C200" s="86">
        <v>379.79</v>
      </c>
      <c r="D200" s="87">
        <f t="shared" si="3"/>
        <v>7</v>
      </c>
    </row>
    <row r="201" spans="1:4" ht="14.25" customHeight="1">
      <c r="A201" s="84">
        <v>2080899</v>
      </c>
      <c r="B201" s="85" t="s">
        <v>353</v>
      </c>
      <c r="C201" s="86">
        <v>155.5</v>
      </c>
      <c r="D201" s="87">
        <f t="shared" si="3"/>
        <v>7</v>
      </c>
    </row>
    <row r="202" spans="1:4" ht="14.25" customHeight="1">
      <c r="A202" s="84">
        <v>20809</v>
      </c>
      <c r="B202" s="85" t="s">
        <v>354</v>
      </c>
      <c r="C202" s="86">
        <v>183</v>
      </c>
      <c r="D202" s="87">
        <f t="shared" si="3"/>
        <v>5</v>
      </c>
    </row>
    <row r="203" spans="1:4" ht="14.25" customHeight="1">
      <c r="A203" s="84">
        <v>2080901</v>
      </c>
      <c r="B203" s="85" t="s">
        <v>355</v>
      </c>
      <c r="C203" s="86">
        <v>145</v>
      </c>
      <c r="D203" s="87">
        <f t="shared" si="3"/>
        <v>7</v>
      </c>
    </row>
    <row r="204" spans="1:4" ht="14.25" customHeight="1">
      <c r="A204" s="84">
        <v>2080902</v>
      </c>
      <c r="B204" s="85" t="s">
        <v>356</v>
      </c>
      <c r="C204" s="86">
        <v>35.6</v>
      </c>
      <c r="D204" s="87">
        <f t="shared" si="3"/>
        <v>7</v>
      </c>
    </row>
    <row r="205" spans="1:4" ht="14.25" customHeight="1">
      <c r="A205" s="84">
        <v>2080903</v>
      </c>
      <c r="B205" s="85" t="s">
        <v>357</v>
      </c>
      <c r="C205" s="86">
        <v>2.4</v>
      </c>
      <c r="D205" s="87">
        <f t="shared" si="3"/>
        <v>7</v>
      </c>
    </row>
    <row r="206" spans="1:4" ht="14.25" customHeight="1">
      <c r="A206" s="84">
        <v>20810</v>
      </c>
      <c r="B206" s="85" t="s">
        <v>358</v>
      </c>
      <c r="C206" s="86">
        <v>216.38</v>
      </c>
      <c r="D206" s="87">
        <f t="shared" si="3"/>
        <v>5</v>
      </c>
    </row>
    <row r="207" spans="1:4" ht="14.25" customHeight="1">
      <c r="A207" s="84">
        <v>2081001</v>
      </c>
      <c r="B207" s="85" t="s">
        <v>359</v>
      </c>
      <c r="C207" s="86">
        <v>84.38</v>
      </c>
      <c r="D207" s="87">
        <f t="shared" si="3"/>
        <v>7</v>
      </c>
    </row>
    <row r="208" spans="1:4" ht="14.25" customHeight="1">
      <c r="A208" s="84">
        <v>2081004</v>
      </c>
      <c r="B208" s="85" t="s">
        <v>360</v>
      </c>
      <c r="C208" s="86">
        <v>2</v>
      </c>
      <c r="D208" s="87">
        <f t="shared" si="3"/>
        <v>7</v>
      </c>
    </row>
    <row r="209" spans="1:4" ht="14.25" customHeight="1">
      <c r="A209" s="84">
        <v>2081005</v>
      </c>
      <c r="B209" s="85" t="s">
        <v>361</v>
      </c>
      <c r="C209" s="86">
        <v>130</v>
      </c>
      <c r="D209" s="87">
        <f t="shared" si="3"/>
        <v>7</v>
      </c>
    </row>
    <row r="210" spans="1:4" ht="14.25" customHeight="1">
      <c r="A210" s="84">
        <v>20811</v>
      </c>
      <c r="B210" s="85" t="s">
        <v>362</v>
      </c>
      <c r="C210" s="86">
        <v>284.79</v>
      </c>
      <c r="D210" s="87">
        <f t="shared" si="3"/>
        <v>5</v>
      </c>
    </row>
    <row r="211" spans="1:4" ht="14.25" customHeight="1">
      <c r="A211" s="84">
        <v>2081101</v>
      </c>
      <c r="B211" s="85" t="s">
        <v>213</v>
      </c>
      <c r="C211" s="86">
        <v>66.8</v>
      </c>
      <c r="D211" s="87">
        <f t="shared" si="3"/>
        <v>7</v>
      </c>
    </row>
    <row r="212" spans="1:4" ht="14.25" customHeight="1">
      <c r="A212" s="84">
        <v>2081104</v>
      </c>
      <c r="B212" s="85" t="s">
        <v>363</v>
      </c>
      <c r="C212" s="86">
        <v>17</v>
      </c>
      <c r="D212" s="87">
        <f t="shared" si="3"/>
        <v>7</v>
      </c>
    </row>
    <row r="213" spans="1:4" ht="14.25" customHeight="1">
      <c r="A213" s="84">
        <v>2081105</v>
      </c>
      <c r="B213" s="85" t="s">
        <v>364</v>
      </c>
      <c r="C213" s="86">
        <v>23</v>
      </c>
      <c r="D213" s="87">
        <f t="shared" si="3"/>
        <v>7</v>
      </c>
    </row>
    <row r="214" spans="1:4" ht="14.25" customHeight="1">
      <c r="A214" s="84">
        <v>2081199</v>
      </c>
      <c r="B214" s="85" t="s">
        <v>365</v>
      </c>
      <c r="C214" s="86">
        <v>177.99</v>
      </c>
      <c r="D214" s="87">
        <f t="shared" si="3"/>
        <v>7</v>
      </c>
    </row>
    <row r="215" spans="1:4" ht="14.25" customHeight="1">
      <c r="A215" s="84">
        <v>20816</v>
      </c>
      <c r="B215" s="85" t="s">
        <v>366</v>
      </c>
      <c r="C215" s="86">
        <v>44.24</v>
      </c>
      <c r="D215" s="87">
        <f t="shared" si="3"/>
        <v>5</v>
      </c>
    </row>
    <row r="216" spans="1:4" ht="14.25" customHeight="1">
      <c r="A216" s="84">
        <v>2081699</v>
      </c>
      <c r="B216" s="85" t="s">
        <v>367</v>
      </c>
      <c r="C216" s="86">
        <v>44.24</v>
      </c>
      <c r="D216" s="87">
        <f t="shared" si="3"/>
        <v>7</v>
      </c>
    </row>
    <row r="217" spans="1:4" ht="14.25" customHeight="1">
      <c r="A217" s="84">
        <v>20819</v>
      </c>
      <c r="B217" s="85" t="s">
        <v>368</v>
      </c>
      <c r="C217" s="86">
        <v>2955.8</v>
      </c>
      <c r="D217" s="87">
        <f t="shared" si="3"/>
        <v>5</v>
      </c>
    </row>
    <row r="218" spans="1:4" ht="14.25" customHeight="1">
      <c r="A218" s="84">
        <v>2081901</v>
      </c>
      <c r="B218" s="85" t="s">
        <v>369</v>
      </c>
      <c r="C218" s="86">
        <v>300</v>
      </c>
      <c r="D218" s="87">
        <f t="shared" si="3"/>
        <v>7</v>
      </c>
    </row>
    <row r="219" spans="1:4" ht="14.25" customHeight="1">
      <c r="A219" s="84">
        <v>2081902</v>
      </c>
      <c r="B219" s="85" t="s">
        <v>370</v>
      </c>
      <c r="C219" s="86">
        <v>2655.8</v>
      </c>
      <c r="D219" s="87">
        <f t="shared" si="3"/>
        <v>7</v>
      </c>
    </row>
    <row r="220" spans="1:4" ht="14.25" customHeight="1">
      <c r="A220" s="84">
        <v>20820</v>
      </c>
      <c r="B220" s="85" t="s">
        <v>371</v>
      </c>
      <c r="C220" s="86">
        <v>120.8</v>
      </c>
      <c r="D220" s="87">
        <f t="shared" si="3"/>
        <v>5</v>
      </c>
    </row>
    <row r="221" spans="1:4" ht="14.25" customHeight="1">
      <c r="A221" s="84">
        <v>2082001</v>
      </c>
      <c r="B221" s="85" t="s">
        <v>372</v>
      </c>
      <c r="C221" s="86">
        <v>103.8</v>
      </c>
      <c r="D221" s="87">
        <f t="shared" si="3"/>
        <v>7</v>
      </c>
    </row>
    <row r="222" spans="1:4" ht="14.25" customHeight="1">
      <c r="A222" s="84">
        <v>2082002</v>
      </c>
      <c r="B222" s="85" t="s">
        <v>373</v>
      </c>
      <c r="C222" s="86">
        <v>17</v>
      </c>
      <c r="D222" s="87">
        <f t="shared" si="3"/>
        <v>7</v>
      </c>
    </row>
    <row r="223" spans="1:4" ht="14.25" customHeight="1">
      <c r="A223" s="84">
        <v>20821</v>
      </c>
      <c r="B223" s="85" t="s">
        <v>374</v>
      </c>
      <c r="C223" s="86">
        <v>520</v>
      </c>
      <c r="D223" s="87">
        <f t="shared" si="3"/>
        <v>5</v>
      </c>
    </row>
    <row r="224" spans="1:4" ht="14.25" customHeight="1">
      <c r="A224" s="84">
        <v>2082102</v>
      </c>
      <c r="B224" s="85" t="s">
        <v>375</v>
      </c>
      <c r="C224" s="86">
        <v>520</v>
      </c>
      <c r="D224" s="87">
        <f t="shared" si="3"/>
        <v>7</v>
      </c>
    </row>
    <row r="225" spans="1:4" ht="14.25" customHeight="1">
      <c r="A225" s="84">
        <v>20899</v>
      </c>
      <c r="B225" s="85" t="s">
        <v>376</v>
      </c>
      <c r="C225" s="86">
        <v>92.44</v>
      </c>
      <c r="D225" s="87">
        <f t="shared" si="3"/>
        <v>5</v>
      </c>
    </row>
    <row r="226" spans="1:4" ht="14.25" customHeight="1">
      <c r="A226" s="84">
        <v>2089901</v>
      </c>
      <c r="B226" s="85" t="s">
        <v>377</v>
      </c>
      <c r="C226" s="86">
        <v>92.44</v>
      </c>
      <c r="D226" s="87">
        <f t="shared" si="3"/>
        <v>7</v>
      </c>
    </row>
    <row r="227" spans="1:4" ht="14.25" customHeight="1">
      <c r="A227" s="82">
        <v>210</v>
      </c>
      <c r="B227" s="83" t="s">
        <v>378</v>
      </c>
      <c r="C227" s="80">
        <v>29148.73</v>
      </c>
      <c r="D227" s="81">
        <f t="shared" si="3"/>
        <v>3</v>
      </c>
    </row>
    <row r="228" spans="1:4" ht="14.25" customHeight="1">
      <c r="A228" s="84">
        <v>21001</v>
      </c>
      <c r="B228" s="85" t="s">
        <v>379</v>
      </c>
      <c r="C228" s="86">
        <v>699.5</v>
      </c>
      <c r="D228" s="87">
        <f t="shared" si="3"/>
        <v>5</v>
      </c>
    </row>
    <row r="229" spans="1:4" ht="14.25" customHeight="1">
      <c r="A229" s="84">
        <v>2100101</v>
      </c>
      <c r="B229" s="85" t="s">
        <v>213</v>
      </c>
      <c r="C229" s="86">
        <v>338.88</v>
      </c>
      <c r="D229" s="87">
        <f t="shared" si="3"/>
        <v>7</v>
      </c>
    </row>
    <row r="230" spans="1:4" ht="14.25" customHeight="1">
      <c r="A230" s="84">
        <v>2100199</v>
      </c>
      <c r="B230" s="85" t="s">
        <v>380</v>
      </c>
      <c r="C230" s="86">
        <v>360.62</v>
      </c>
      <c r="D230" s="87">
        <f t="shared" si="3"/>
        <v>7</v>
      </c>
    </row>
    <row r="231" spans="1:4" ht="14.25" customHeight="1">
      <c r="A231" s="84">
        <v>21002</v>
      </c>
      <c r="B231" s="85" t="s">
        <v>381</v>
      </c>
      <c r="C231" s="86">
        <v>830.37</v>
      </c>
      <c r="D231" s="87">
        <f t="shared" si="3"/>
        <v>5</v>
      </c>
    </row>
    <row r="232" spans="1:4" ht="14.25" customHeight="1">
      <c r="A232" s="84">
        <v>2100201</v>
      </c>
      <c r="B232" s="85" t="s">
        <v>382</v>
      </c>
      <c r="C232" s="86">
        <v>361.24</v>
      </c>
      <c r="D232" s="87">
        <f t="shared" si="3"/>
        <v>7</v>
      </c>
    </row>
    <row r="233" spans="1:4" ht="14.25" customHeight="1">
      <c r="A233" s="84">
        <v>2100202</v>
      </c>
      <c r="B233" s="85" t="s">
        <v>383</v>
      </c>
      <c r="C233" s="86">
        <v>66.2</v>
      </c>
      <c r="D233" s="87">
        <f t="shared" si="3"/>
        <v>7</v>
      </c>
    </row>
    <row r="234" spans="1:4" ht="14.25" customHeight="1">
      <c r="A234" s="84">
        <v>2100205</v>
      </c>
      <c r="B234" s="85" t="s">
        <v>384</v>
      </c>
      <c r="C234" s="86">
        <v>59.92</v>
      </c>
      <c r="D234" s="87">
        <f t="shared" si="3"/>
        <v>7</v>
      </c>
    </row>
    <row r="235" spans="1:4" ht="14.25" customHeight="1">
      <c r="A235" s="84">
        <v>2100299</v>
      </c>
      <c r="B235" s="85" t="s">
        <v>385</v>
      </c>
      <c r="C235" s="86">
        <v>343</v>
      </c>
      <c r="D235" s="87">
        <f t="shared" si="3"/>
        <v>7</v>
      </c>
    </row>
    <row r="236" spans="1:4" ht="14.25" customHeight="1">
      <c r="A236" s="84">
        <v>21003</v>
      </c>
      <c r="B236" s="85" t="s">
        <v>386</v>
      </c>
      <c r="C236" s="86">
        <v>940.03</v>
      </c>
      <c r="D236" s="87">
        <f t="shared" si="3"/>
        <v>5</v>
      </c>
    </row>
    <row r="237" spans="1:4" ht="14.25" customHeight="1">
      <c r="A237" s="84">
        <v>2100399</v>
      </c>
      <c r="B237" s="85" t="s">
        <v>387</v>
      </c>
      <c r="C237" s="86">
        <v>940.03</v>
      </c>
      <c r="D237" s="87">
        <f t="shared" si="3"/>
        <v>7</v>
      </c>
    </row>
    <row r="238" spans="1:4" ht="14.25" customHeight="1">
      <c r="A238" s="84">
        <v>21004</v>
      </c>
      <c r="B238" s="85" t="s">
        <v>388</v>
      </c>
      <c r="C238" s="86">
        <v>2511.32</v>
      </c>
      <c r="D238" s="87">
        <f t="shared" si="3"/>
        <v>5</v>
      </c>
    </row>
    <row r="239" spans="1:4" ht="14.25" customHeight="1">
      <c r="A239" s="84">
        <v>2100401</v>
      </c>
      <c r="B239" s="85" t="s">
        <v>389</v>
      </c>
      <c r="C239" s="86">
        <v>237.67</v>
      </c>
      <c r="D239" s="87">
        <f t="shared" si="3"/>
        <v>7</v>
      </c>
    </row>
    <row r="240" spans="1:4" ht="14.25" customHeight="1">
      <c r="A240" s="84">
        <v>2100402</v>
      </c>
      <c r="B240" s="85" t="s">
        <v>390</v>
      </c>
      <c r="C240" s="86">
        <v>74.62</v>
      </c>
      <c r="D240" s="87">
        <f t="shared" si="3"/>
        <v>7</v>
      </c>
    </row>
    <row r="241" spans="1:4" ht="14.25" customHeight="1">
      <c r="A241" s="84">
        <v>2100403</v>
      </c>
      <c r="B241" s="85" t="s">
        <v>391</v>
      </c>
      <c r="C241" s="86">
        <v>43.02</v>
      </c>
      <c r="D241" s="87">
        <f t="shared" si="3"/>
        <v>7</v>
      </c>
    </row>
    <row r="242" spans="1:4" ht="14.25" customHeight="1">
      <c r="A242" s="84">
        <v>2100408</v>
      </c>
      <c r="B242" s="85" t="s">
        <v>392</v>
      </c>
      <c r="C242" s="86">
        <v>1901</v>
      </c>
      <c r="D242" s="87">
        <f t="shared" si="3"/>
        <v>7</v>
      </c>
    </row>
    <row r="243" spans="1:4" ht="14.25" customHeight="1">
      <c r="A243" s="84">
        <v>2100409</v>
      </c>
      <c r="B243" s="85" t="s">
        <v>393</v>
      </c>
      <c r="C243" s="86">
        <v>255</v>
      </c>
      <c r="D243" s="87">
        <f t="shared" si="3"/>
        <v>7</v>
      </c>
    </row>
    <row r="244" spans="1:4" ht="14.25" customHeight="1">
      <c r="A244" s="84">
        <v>21005</v>
      </c>
      <c r="B244" s="85" t="s">
        <v>394</v>
      </c>
      <c r="C244" s="86">
        <v>21980.37</v>
      </c>
      <c r="D244" s="87">
        <f t="shared" si="3"/>
        <v>5</v>
      </c>
    </row>
    <row r="245" spans="1:4" ht="14.25" customHeight="1">
      <c r="A245" s="84">
        <v>2100501</v>
      </c>
      <c r="B245" s="85" t="s">
        <v>395</v>
      </c>
      <c r="C245" s="86">
        <v>967.63</v>
      </c>
      <c r="D245" s="87">
        <f t="shared" si="3"/>
        <v>7</v>
      </c>
    </row>
    <row r="246" spans="1:4" ht="14.25" customHeight="1">
      <c r="A246" s="84">
        <v>2100502</v>
      </c>
      <c r="B246" s="85" t="s">
        <v>396</v>
      </c>
      <c r="C246" s="86">
        <v>2273.18</v>
      </c>
      <c r="D246" s="87">
        <f t="shared" si="3"/>
        <v>7</v>
      </c>
    </row>
    <row r="247" spans="1:4" ht="14.25" customHeight="1">
      <c r="A247" s="84">
        <v>2100504</v>
      </c>
      <c r="B247" s="85" t="s">
        <v>397</v>
      </c>
      <c r="C247" s="86">
        <v>51.56</v>
      </c>
      <c r="D247" s="87">
        <f t="shared" si="3"/>
        <v>7</v>
      </c>
    </row>
    <row r="248" spans="1:4" ht="14.25" customHeight="1">
      <c r="A248" s="84">
        <v>2100506</v>
      </c>
      <c r="B248" s="85" t="s">
        <v>398</v>
      </c>
      <c r="C248" s="86">
        <v>17859</v>
      </c>
      <c r="D248" s="87">
        <f t="shared" si="3"/>
        <v>7</v>
      </c>
    </row>
    <row r="249" spans="1:4" ht="14.25" customHeight="1">
      <c r="A249" s="84">
        <v>2100508</v>
      </c>
      <c r="B249" s="85" t="s">
        <v>399</v>
      </c>
      <c r="C249" s="86">
        <v>382</v>
      </c>
      <c r="D249" s="87">
        <f t="shared" si="3"/>
        <v>7</v>
      </c>
    </row>
    <row r="250" spans="1:4" ht="14.25" customHeight="1">
      <c r="A250" s="84">
        <v>2100509</v>
      </c>
      <c r="B250" s="85" t="s">
        <v>400</v>
      </c>
      <c r="C250" s="86">
        <v>447</v>
      </c>
      <c r="D250" s="87">
        <f t="shared" si="3"/>
        <v>7</v>
      </c>
    </row>
    <row r="251" spans="1:4" ht="14.25" customHeight="1">
      <c r="A251" s="84">
        <v>21006</v>
      </c>
      <c r="B251" s="85" t="s">
        <v>401</v>
      </c>
      <c r="C251" s="86">
        <v>15</v>
      </c>
      <c r="D251" s="87">
        <f t="shared" si="3"/>
        <v>5</v>
      </c>
    </row>
    <row r="252" spans="1:4" ht="14.25" customHeight="1">
      <c r="A252" s="84">
        <v>2100601</v>
      </c>
      <c r="B252" s="85" t="s">
        <v>402</v>
      </c>
      <c r="C252" s="86">
        <v>15</v>
      </c>
      <c r="D252" s="87">
        <f t="shared" si="3"/>
        <v>7</v>
      </c>
    </row>
    <row r="253" spans="1:4" ht="14.25" customHeight="1">
      <c r="A253" s="84">
        <v>21007</v>
      </c>
      <c r="B253" s="85" t="s">
        <v>403</v>
      </c>
      <c r="C253" s="86">
        <v>1444.49</v>
      </c>
      <c r="D253" s="87">
        <f t="shared" si="3"/>
        <v>5</v>
      </c>
    </row>
    <row r="254" spans="1:4" ht="14.25" customHeight="1">
      <c r="A254" s="84">
        <v>2100717</v>
      </c>
      <c r="B254" s="85" t="s">
        <v>404</v>
      </c>
      <c r="C254" s="86">
        <v>1444.49</v>
      </c>
      <c r="D254" s="87">
        <f t="shared" si="3"/>
        <v>7</v>
      </c>
    </row>
    <row r="255" spans="1:4" ht="14.25" customHeight="1">
      <c r="A255" s="84">
        <v>21010</v>
      </c>
      <c r="B255" s="85" t="s">
        <v>405</v>
      </c>
      <c r="C255" s="86">
        <v>727.65</v>
      </c>
      <c r="D255" s="87">
        <f t="shared" si="3"/>
        <v>5</v>
      </c>
    </row>
    <row r="256" spans="1:4" ht="14.25" customHeight="1">
      <c r="A256" s="84">
        <v>2101001</v>
      </c>
      <c r="B256" s="85" t="s">
        <v>213</v>
      </c>
      <c r="C256" s="86">
        <v>521.9</v>
      </c>
      <c r="D256" s="87">
        <f t="shared" si="3"/>
        <v>7</v>
      </c>
    </row>
    <row r="257" spans="1:4" ht="14.25" customHeight="1">
      <c r="A257" s="84">
        <v>2101016</v>
      </c>
      <c r="B257" s="85" t="s">
        <v>406</v>
      </c>
      <c r="C257" s="86">
        <v>98.76</v>
      </c>
      <c r="D257" s="87">
        <f t="shared" si="3"/>
        <v>7</v>
      </c>
    </row>
    <row r="258" spans="1:4" ht="14.25" customHeight="1">
      <c r="A258" s="84">
        <v>2101050</v>
      </c>
      <c r="B258" s="85" t="s">
        <v>217</v>
      </c>
      <c r="C258" s="86">
        <v>103.89</v>
      </c>
      <c r="D258" s="87">
        <f t="shared" si="3"/>
        <v>7</v>
      </c>
    </row>
    <row r="259" spans="1:4" ht="14.25" customHeight="1">
      <c r="A259" s="84">
        <v>2101099</v>
      </c>
      <c r="B259" s="85" t="s">
        <v>407</v>
      </c>
      <c r="C259" s="86">
        <v>3.1</v>
      </c>
      <c r="D259" s="87">
        <f t="shared" si="3"/>
        <v>7</v>
      </c>
    </row>
    <row r="260" spans="1:4" ht="14.25" customHeight="1">
      <c r="A260" s="82">
        <v>211</v>
      </c>
      <c r="B260" s="83" t="s">
        <v>408</v>
      </c>
      <c r="C260" s="80">
        <v>748.42</v>
      </c>
      <c r="D260" s="81">
        <f t="shared" si="3"/>
        <v>3</v>
      </c>
    </row>
    <row r="261" spans="1:4" ht="14.25" customHeight="1">
      <c r="A261" s="84">
        <v>21101</v>
      </c>
      <c r="B261" s="85" t="s">
        <v>409</v>
      </c>
      <c r="C261" s="86">
        <v>328.41</v>
      </c>
      <c r="D261" s="87">
        <f t="shared" si="3"/>
        <v>5</v>
      </c>
    </row>
    <row r="262" spans="1:4" ht="14.25" customHeight="1">
      <c r="A262" s="84">
        <v>2110101</v>
      </c>
      <c r="B262" s="85" t="s">
        <v>213</v>
      </c>
      <c r="C262" s="86">
        <v>115.31</v>
      </c>
      <c r="D262" s="87">
        <f aca="true" t="shared" si="4" ref="D262:D325">LEN(A262)</f>
        <v>7</v>
      </c>
    </row>
    <row r="263" spans="1:4" ht="14.25" customHeight="1">
      <c r="A263" s="84">
        <v>2110199</v>
      </c>
      <c r="B263" s="85" t="s">
        <v>410</v>
      </c>
      <c r="C263" s="86">
        <v>213.1</v>
      </c>
      <c r="D263" s="87">
        <f t="shared" si="4"/>
        <v>7</v>
      </c>
    </row>
    <row r="264" spans="1:4" ht="14.25" customHeight="1">
      <c r="A264" s="84">
        <v>21102</v>
      </c>
      <c r="B264" s="85" t="s">
        <v>411</v>
      </c>
      <c r="C264" s="86">
        <v>85</v>
      </c>
      <c r="D264" s="87">
        <f t="shared" si="4"/>
        <v>5</v>
      </c>
    </row>
    <row r="265" spans="1:4" ht="14.25" customHeight="1">
      <c r="A265" s="84">
        <v>2110299</v>
      </c>
      <c r="B265" s="85" t="s">
        <v>412</v>
      </c>
      <c r="C265" s="86">
        <v>85</v>
      </c>
      <c r="D265" s="87">
        <f t="shared" si="4"/>
        <v>7</v>
      </c>
    </row>
    <row r="266" spans="1:4" ht="14.25" customHeight="1">
      <c r="A266" s="84">
        <v>21103</v>
      </c>
      <c r="B266" s="85" t="s">
        <v>413</v>
      </c>
      <c r="C266" s="86">
        <v>320.01</v>
      </c>
      <c r="D266" s="87">
        <f t="shared" si="4"/>
        <v>5</v>
      </c>
    </row>
    <row r="267" spans="1:4" ht="14.25" customHeight="1">
      <c r="A267" s="84">
        <v>2110301</v>
      </c>
      <c r="B267" s="85" t="s">
        <v>414</v>
      </c>
      <c r="C267" s="86">
        <v>200</v>
      </c>
      <c r="D267" s="87">
        <f t="shared" si="4"/>
        <v>7</v>
      </c>
    </row>
    <row r="268" spans="1:4" ht="14.25" customHeight="1">
      <c r="A268" s="84">
        <v>2110302</v>
      </c>
      <c r="B268" s="85" t="s">
        <v>415</v>
      </c>
      <c r="C268" s="86">
        <v>96.01</v>
      </c>
      <c r="D268" s="87">
        <f t="shared" si="4"/>
        <v>7</v>
      </c>
    </row>
    <row r="269" spans="1:4" ht="14.25" customHeight="1">
      <c r="A269" s="84">
        <v>2110307</v>
      </c>
      <c r="B269" s="85" t="s">
        <v>416</v>
      </c>
      <c r="C269" s="86">
        <v>24</v>
      </c>
      <c r="D269" s="87">
        <f t="shared" si="4"/>
        <v>7</v>
      </c>
    </row>
    <row r="270" spans="1:4" ht="14.25" customHeight="1">
      <c r="A270" s="84">
        <v>21104</v>
      </c>
      <c r="B270" s="85" t="s">
        <v>417</v>
      </c>
      <c r="C270" s="86">
        <v>15</v>
      </c>
      <c r="D270" s="87">
        <f t="shared" si="4"/>
        <v>5</v>
      </c>
    </row>
    <row r="271" spans="1:4" ht="14.25" customHeight="1">
      <c r="A271" s="84">
        <v>2110401</v>
      </c>
      <c r="B271" s="85" t="s">
        <v>418</v>
      </c>
      <c r="C271" s="86">
        <v>15</v>
      </c>
      <c r="D271" s="87">
        <f t="shared" si="4"/>
        <v>7</v>
      </c>
    </row>
    <row r="272" spans="1:4" ht="14.25" customHeight="1">
      <c r="A272" s="82">
        <v>212</v>
      </c>
      <c r="B272" s="83" t="s">
        <v>419</v>
      </c>
      <c r="C272" s="80">
        <v>3045.7</v>
      </c>
      <c r="D272" s="81">
        <f t="shared" si="4"/>
        <v>3</v>
      </c>
    </row>
    <row r="273" spans="1:4" ht="14.25" customHeight="1">
      <c r="A273" s="84">
        <v>21201</v>
      </c>
      <c r="B273" s="85" t="s">
        <v>420</v>
      </c>
      <c r="C273" s="86">
        <v>1208.73</v>
      </c>
      <c r="D273" s="87">
        <f t="shared" si="4"/>
        <v>5</v>
      </c>
    </row>
    <row r="274" spans="1:4" ht="14.25" customHeight="1">
      <c r="A274" s="84">
        <v>2120101</v>
      </c>
      <c r="B274" s="85" t="s">
        <v>213</v>
      </c>
      <c r="C274" s="86">
        <v>243.49</v>
      </c>
      <c r="D274" s="87">
        <f t="shared" si="4"/>
        <v>7</v>
      </c>
    </row>
    <row r="275" spans="1:4" ht="14.25" customHeight="1">
      <c r="A275" s="84">
        <v>2120104</v>
      </c>
      <c r="B275" s="85" t="s">
        <v>421</v>
      </c>
      <c r="C275" s="86">
        <v>346.86</v>
      </c>
      <c r="D275" s="87">
        <f t="shared" si="4"/>
        <v>7</v>
      </c>
    </row>
    <row r="276" spans="1:4" ht="14.25" customHeight="1">
      <c r="A276" s="84">
        <v>2120109</v>
      </c>
      <c r="B276" s="85" t="s">
        <v>422</v>
      </c>
      <c r="C276" s="86">
        <v>162</v>
      </c>
      <c r="D276" s="87">
        <f t="shared" si="4"/>
        <v>7</v>
      </c>
    </row>
    <row r="277" spans="1:4" ht="14.25" customHeight="1">
      <c r="A277" s="84">
        <v>2120199</v>
      </c>
      <c r="B277" s="85" t="s">
        <v>423</v>
      </c>
      <c r="C277" s="86">
        <v>456.39</v>
      </c>
      <c r="D277" s="87">
        <f t="shared" si="4"/>
        <v>7</v>
      </c>
    </row>
    <row r="278" spans="1:4" ht="14.25" customHeight="1">
      <c r="A278" s="84">
        <v>21202</v>
      </c>
      <c r="B278" s="85" t="s">
        <v>424</v>
      </c>
      <c r="C278" s="86">
        <v>160.19</v>
      </c>
      <c r="D278" s="87">
        <f t="shared" si="4"/>
        <v>5</v>
      </c>
    </row>
    <row r="279" spans="1:4" ht="14.25" customHeight="1">
      <c r="A279" s="84">
        <v>2120201</v>
      </c>
      <c r="B279" s="85" t="s">
        <v>425</v>
      </c>
      <c r="C279" s="86">
        <v>160.19</v>
      </c>
      <c r="D279" s="87">
        <f t="shared" si="4"/>
        <v>7</v>
      </c>
    </row>
    <row r="280" spans="1:4" ht="14.25" customHeight="1">
      <c r="A280" s="84">
        <v>21203</v>
      </c>
      <c r="B280" s="85" t="s">
        <v>426</v>
      </c>
      <c r="C280" s="86">
        <v>722.4</v>
      </c>
      <c r="D280" s="87">
        <f t="shared" si="4"/>
        <v>5</v>
      </c>
    </row>
    <row r="281" spans="1:4" ht="14.25" customHeight="1">
      <c r="A281" s="84">
        <v>2120399</v>
      </c>
      <c r="B281" s="85" t="s">
        <v>427</v>
      </c>
      <c r="C281" s="86">
        <v>722.4</v>
      </c>
      <c r="D281" s="87">
        <f t="shared" si="4"/>
        <v>7</v>
      </c>
    </row>
    <row r="282" spans="1:4" ht="14.25" customHeight="1">
      <c r="A282" s="84">
        <v>21205</v>
      </c>
      <c r="B282" s="85" t="s">
        <v>428</v>
      </c>
      <c r="C282" s="86">
        <v>934.13</v>
      </c>
      <c r="D282" s="87">
        <f t="shared" si="4"/>
        <v>5</v>
      </c>
    </row>
    <row r="283" spans="1:4" ht="14.25" customHeight="1">
      <c r="A283" s="84">
        <v>2120501</v>
      </c>
      <c r="B283" s="85" t="s">
        <v>429</v>
      </c>
      <c r="C283" s="86">
        <v>934.13</v>
      </c>
      <c r="D283" s="87">
        <f t="shared" si="4"/>
        <v>7</v>
      </c>
    </row>
    <row r="284" spans="1:4" ht="14.25" customHeight="1">
      <c r="A284" s="84">
        <v>21206</v>
      </c>
      <c r="B284" s="85" t="s">
        <v>430</v>
      </c>
      <c r="C284" s="86">
        <v>20.25</v>
      </c>
      <c r="D284" s="87">
        <f t="shared" si="4"/>
        <v>5</v>
      </c>
    </row>
    <row r="285" spans="1:4" ht="14.25" customHeight="1">
      <c r="A285" s="84">
        <v>2120601</v>
      </c>
      <c r="B285" s="85" t="s">
        <v>431</v>
      </c>
      <c r="C285" s="86">
        <v>20.25</v>
      </c>
      <c r="D285" s="87">
        <f t="shared" si="4"/>
        <v>7</v>
      </c>
    </row>
    <row r="286" spans="1:4" ht="14.25" customHeight="1">
      <c r="A286" s="82">
        <v>213</v>
      </c>
      <c r="B286" s="83" t="s">
        <v>432</v>
      </c>
      <c r="C286" s="80">
        <v>20168.71</v>
      </c>
      <c r="D286" s="81">
        <f t="shared" si="4"/>
        <v>3</v>
      </c>
    </row>
    <row r="287" spans="1:4" ht="14.25" customHeight="1">
      <c r="A287" s="84">
        <v>21301</v>
      </c>
      <c r="B287" s="85" t="s">
        <v>433</v>
      </c>
      <c r="C287" s="86">
        <v>10880.81</v>
      </c>
      <c r="D287" s="87">
        <f t="shared" si="4"/>
        <v>5</v>
      </c>
    </row>
    <row r="288" spans="1:4" ht="14.25" customHeight="1">
      <c r="A288" s="84">
        <v>2130101</v>
      </c>
      <c r="B288" s="85" t="s">
        <v>213</v>
      </c>
      <c r="C288" s="86">
        <v>284.71</v>
      </c>
      <c r="D288" s="87">
        <f t="shared" si="4"/>
        <v>7</v>
      </c>
    </row>
    <row r="289" spans="1:4" ht="14.25" customHeight="1">
      <c r="A289" s="84">
        <v>2130104</v>
      </c>
      <c r="B289" s="85" t="s">
        <v>217</v>
      </c>
      <c r="C289" s="86">
        <v>1492.2</v>
      </c>
      <c r="D289" s="87">
        <f t="shared" si="4"/>
        <v>7</v>
      </c>
    </row>
    <row r="290" spans="1:4" ht="14.25" customHeight="1">
      <c r="A290" s="84">
        <v>2130106</v>
      </c>
      <c r="B290" s="85" t="s">
        <v>434</v>
      </c>
      <c r="C290" s="86">
        <v>163.3</v>
      </c>
      <c r="D290" s="87">
        <f t="shared" si="4"/>
        <v>7</v>
      </c>
    </row>
    <row r="291" spans="1:4" ht="14.25" customHeight="1">
      <c r="A291" s="84">
        <v>2130108</v>
      </c>
      <c r="B291" s="85" t="s">
        <v>435</v>
      </c>
      <c r="C291" s="86">
        <v>165.24</v>
      </c>
      <c r="D291" s="87">
        <f t="shared" si="4"/>
        <v>7</v>
      </c>
    </row>
    <row r="292" spans="1:4" ht="14.25" customHeight="1">
      <c r="A292" s="84">
        <v>2130109</v>
      </c>
      <c r="B292" s="85" t="s">
        <v>436</v>
      </c>
      <c r="C292" s="86">
        <v>20</v>
      </c>
      <c r="D292" s="87">
        <f t="shared" si="4"/>
        <v>7</v>
      </c>
    </row>
    <row r="293" spans="1:4" ht="14.25" customHeight="1">
      <c r="A293" s="84">
        <v>2130110</v>
      </c>
      <c r="B293" s="85" t="s">
        <v>437</v>
      </c>
      <c r="C293" s="86">
        <v>113.5</v>
      </c>
      <c r="D293" s="87">
        <f t="shared" si="4"/>
        <v>7</v>
      </c>
    </row>
    <row r="294" spans="1:4" ht="14.25" customHeight="1">
      <c r="A294" s="84">
        <v>2130112</v>
      </c>
      <c r="B294" s="85" t="s">
        <v>438</v>
      </c>
      <c r="C294" s="86">
        <v>337</v>
      </c>
      <c r="D294" s="87">
        <f t="shared" si="4"/>
        <v>7</v>
      </c>
    </row>
    <row r="295" spans="1:4" ht="14.25" customHeight="1">
      <c r="A295" s="84">
        <v>2130119</v>
      </c>
      <c r="B295" s="85" t="s">
        <v>439</v>
      </c>
      <c r="C295" s="86">
        <v>235</v>
      </c>
      <c r="D295" s="87">
        <f t="shared" si="4"/>
        <v>7</v>
      </c>
    </row>
    <row r="296" spans="1:4" ht="14.25" customHeight="1">
      <c r="A296" s="84">
        <v>2130122</v>
      </c>
      <c r="B296" s="85" t="s">
        <v>440</v>
      </c>
      <c r="C296" s="86">
        <v>6757.27</v>
      </c>
      <c r="D296" s="87">
        <f t="shared" si="4"/>
        <v>7</v>
      </c>
    </row>
    <row r="297" spans="1:4" ht="14.25" customHeight="1">
      <c r="A297" s="84">
        <v>2130124</v>
      </c>
      <c r="B297" s="85" t="s">
        <v>441</v>
      </c>
      <c r="C297" s="86">
        <v>20</v>
      </c>
      <c r="D297" s="87">
        <f t="shared" si="4"/>
        <v>7</v>
      </c>
    </row>
    <row r="298" spans="1:4" ht="14.25" customHeight="1">
      <c r="A298" s="84">
        <v>2130125</v>
      </c>
      <c r="B298" s="85" t="s">
        <v>442</v>
      </c>
      <c r="C298" s="86">
        <v>200</v>
      </c>
      <c r="D298" s="87">
        <f t="shared" si="4"/>
        <v>7</v>
      </c>
    </row>
    <row r="299" spans="1:4" ht="14.25" customHeight="1">
      <c r="A299" s="84">
        <v>2130142</v>
      </c>
      <c r="B299" s="85" t="s">
        <v>443</v>
      </c>
      <c r="C299" s="86">
        <v>700</v>
      </c>
      <c r="D299" s="87">
        <f t="shared" si="4"/>
        <v>7</v>
      </c>
    </row>
    <row r="300" spans="1:4" ht="14.25" customHeight="1">
      <c r="A300" s="84">
        <v>2130152</v>
      </c>
      <c r="B300" s="85" t="s">
        <v>444</v>
      </c>
      <c r="C300" s="86">
        <v>294.59</v>
      </c>
      <c r="D300" s="87">
        <f t="shared" si="4"/>
        <v>7</v>
      </c>
    </row>
    <row r="301" spans="1:4" ht="14.25" customHeight="1">
      <c r="A301" s="84">
        <v>2130199</v>
      </c>
      <c r="B301" s="85" t="s">
        <v>445</v>
      </c>
      <c r="C301" s="86">
        <v>98</v>
      </c>
      <c r="D301" s="87">
        <f t="shared" si="4"/>
        <v>7</v>
      </c>
    </row>
    <row r="302" spans="1:4" ht="14.25" customHeight="1">
      <c r="A302" s="84">
        <v>21302</v>
      </c>
      <c r="B302" s="85" t="s">
        <v>446</v>
      </c>
      <c r="C302" s="86">
        <v>601.28</v>
      </c>
      <c r="D302" s="87">
        <f t="shared" si="4"/>
        <v>5</v>
      </c>
    </row>
    <row r="303" spans="1:4" ht="14.25" customHeight="1">
      <c r="A303" s="84">
        <v>2130201</v>
      </c>
      <c r="B303" s="85" t="s">
        <v>213</v>
      </c>
      <c r="C303" s="86">
        <v>151.13</v>
      </c>
      <c r="D303" s="87">
        <f t="shared" si="4"/>
        <v>7</v>
      </c>
    </row>
    <row r="304" spans="1:4" ht="14.25" customHeight="1">
      <c r="A304" s="84">
        <v>2130202</v>
      </c>
      <c r="B304" s="85" t="s">
        <v>222</v>
      </c>
      <c r="C304" s="86">
        <v>18.2</v>
      </c>
      <c r="D304" s="87">
        <f t="shared" si="4"/>
        <v>7</v>
      </c>
    </row>
    <row r="305" spans="1:4" ht="14.25" customHeight="1">
      <c r="A305" s="84">
        <v>2130204</v>
      </c>
      <c r="B305" s="85" t="s">
        <v>447</v>
      </c>
      <c r="C305" s="86">
        <v>232.14</v>
      </c>
      <c r="D305" s="87">
        <f t="shared" si="4"/>
        <v>7</v>
      </c>
    </row>
    <row r="306" spans="1:4" ht="14.25" customHeight="1">
      <c r="A306" s="84">
        <v>2130205</v>
      </c>
      <c r="B306" s="85" t="s">
        <v>448</v>
      </c>
      <c r="C306" s="86">
        <v>135</v>
      </c>
      <c r="D306" s="87">
        <f t="shared" si="4"/>
        <v>7</v>
      </c>
    </row>
    <row r="307" spans="1:4" ht="14.25" customHeight="1">
      <c r="A307" s="84">
        <v>2130213</v>
      </c>
      <c r="B307" s="85" t="s">
        <v>449</v>
      </c>
      <c r="C307" s="86">
        <v>64.81</v>
      </c>
      <c r="D307" s="87">
        <f t="shared" si="4"/>
        <v>7</v>
      </c>
    </row>
    <row r="308" spans="1:4" ht="14.25" customHeight="1">
      <c r="A308" s="84">
        <v>21303</v>
      </c>
      <c r="B308" s="85" t="s">
        <v>450</v>
      </c>
      <c r="C308" s="86">
        <v>4068.95</v>
      </c>
      <c r="D308" s="87">
        <f t="shared" si="4"/>
        <v>5</v>
      </c>
    </row>
    <row r="309" spans="1:4" ht="14.25" customHeight="1">
      <c r="A309" s="84">
        <v>2130301</v>
      </c>
      <c r="B309" s="85" t="s">
        <v>213</v>
      </c>
      <c r="C309" s="86">
        <v>117.89</v>
      </c>
      <c r="D309" s="87">
        <f t="shared" si="4"/>
        <v>7</v>
      </c>
    </row>
    <row r="310" spans="1:4" ht="14.25" customHeight="1">
      <c r="A310" s="84">
        <v>2130304</v>
      </c>
      <c r="B310" s="85" t="s">
        <v>451</v>
      </c>
      <c r="C310" s="86">
        <v>697.06</v>
      </c>
      <c r="D310" s="87">
        <f t="shared" si="4"/>
        <v>7</v>
      </c>
    </row>
    <row r="311" spans="1:4" ht="14.25" customHeight="1">
      <c r="A311" s="84">
        <v>2130311</v>
      </c>
      <c r="B311" s="85" t="s">
        <v>452</v>
      </c>
      <c r="C311" s="86">
        <v>45</v>
      </c>
      <c r="D311" s="87">
        <f t="shared" si="4"/>
        <v>7</v>
      </c>
    </row>
    <row r="312" spans="1:4" ht="14.25" customHeight="1">
      <c r="A312" s="84">
        <v>2130316</v>
      </c>
      <c r="B312" s="85" t="s">
        <v>453</v>
      </c>
      <c r="C312" s="86">
        <v>3151</v>
      </c>
      <c r="D312" s="87">
        <f t="shared" si="4"/>
        <v>7</v>
      </c>
    </row>
    <row r="313" spans="1:4" ht="14.25" customHeight="1">
      <c r="A313" s="84">
        <v>2130331</v>
      </c>
      <c r="B313" s="85" t="s">
        <v>454</v>
      </c>
      <c r="C313" s="86">
        <v>58</v>
      </c>
      <c r="D313" s="87">
        <f t="shared" si="4"/>
        <v>7</v>
      </c>
    </row>
    <row r="314" spans="1:4" ht="14.25" customHeight="1">
      <c r="A314" s="84">
        <v>21305</v>
      </c>
      <c r="B314" s="85" t="s">
        <v>455</v>
      </c>
      <c r="C314" s="86">
        <v>1039.37</v>
      </c>
      <c r="D314" s="87">
        <f t="shared" si="4"/>
        <v>5</v>
      </c>
    </row>
    <row r="315" spans="1:4" ht="14.25" customHeight="1">
      <c r="A315" s="84">
        <v>2130501</v>
      </c>
      <c r="B315" s="85" t="s">
        <v>213</v>
      </c>
      <c r="C315" s="86">
        <v>39.37</v>
      </c>
      <c r="D315" s="87">
        <f t="shared" si="4"/>
        <v>7</v>
      </c>
    </row>
    <row r="316" spans="1:4" ht="14.25" customHeight="1">
      <c r="A316" s="84">
        <v>2130502</v>
      </c>
      <c r="B316" s="85" t="s">
        <v>222</v>
      </c>
      <c r="C316" s="86">
        <v>75</v>
      </c>
      <c r="D316" s="87">
        <f t="shared" si="4"/>
        <v>7</v>
      </c>
    </row>
    <row r="317" spans="1:4" ht="14.25" customHeight="1">
      <c r="A317" s="84">
        <v>2130504</v>
      </c>
      <c r="B317" s="85" t="s">
        <v>456</v>
      </c>
      <c r="C317" s="86">
        <v>600</v>
      </c>
      <c r="D317" s="87">
        <f t="shared" si="4"/>
        <v>7</v>
      </c>
    </row>
    <row r="318" spans="1:4" ht="14.25" customHeight="1">
      <c r="A318" s="84">
        <v>2130505</v>
      </c>
      <c r="B318" s="85" t="s">
        <v>457</v>
      </c>
      <c r="C318" s="86">
        <v>225</v>
      </c>
      <c r="D318" s="87">
        <f t="shared" si="4"/>
        <v>7</v>
      </c>
    </row>
    <row r="319" spans="1:4" ht="14.25" customHeight="1">
      <c r="A319" s="84">
        <v>2130507</v>
      </c>
      <c r="B319" s="85" t="s">
        <v>458</v>
      </c>
      <c r="C319" s="86">
        <v>100</v>
      </c>
      <c r="D319" s="87">
        <f t="shared" si="4"/>
        <v>7</v>
      </c>
    </row>
    <row r="320" spans="1:4" ht="14.25" customHeight="1">
      <c r="A320" s="84">
        <v>21306</v>
      </c>
      <c r="B320" s="85" t="s">
        <v>459</v>
      </c>
      <c r="C320" s="86">
        <v>1075</v>
      </c>
      <c r="D320" s="87">
        <f t="shared" si="4"/>
        <v>5</v>
      </c>
    </row>
    <row r="321" spans="1:4" ht="14.25" customHeight="1">
      <c r="A321" s="84">
        <v>2130601</v>
      </c>
      <c r="B321" s="85" t="s">
        <v>309</v>
      </c>
      <c r="C321" s="86">
        <v>5</v>
      </c>
      <c r="D321" s="87">
        <f t="shared" si="4"/>
        <v>7</v>
      </c>
    </row>
    <row r="322" spans="1:4" ht="14.25" customHeight="1">
      <c r="A322" s="84">
        <v>2130602</v>
      </c>
      <c r="B322" s="85" t="s">
        <v>460</v>
      </c>
      <c r="C322" s="86">
        <v>1070</v>
      </c>
      <c r="D322" s="87">
        <f t="shared" si="4"/>
        <v>7</v>
      </c>
    </row>
    <row r="323" spans="1:4" ht="14.25" customHeight="1">
      <c r="A323" s="84">
        <v>21307</v>
      </c>
      <c r="B323" s="85" t="s">
        <v>461</v>
      </c>
      <c r="C323" s="86">
        <v>1151</v>
      </c>
      <c r="D323" s="87">
        <f t="shared" si="4"/>
        <v>5</v>
      </c>
    </row>
    <row r="324" spans="1:4" ht="14.25" customHeight="1">
      <c r="A324" s="84">
        <v>2130701</v>
      </c>
      <c r="B324" s="85" t="s">
        <v>462</v>
      </c>
      <c r="C324" s="86">
        <v>501</v>
      </c>
      <c r="D324" s="87">
        <f t="shared" si="4"/>
        <v>7</v>
      </c>
    </row>
    <row r="325" spans="1:4" ht="14.25" customHeight="1">
      <c r="A325" s="84">
        <v>2130705</v>
      </c>
      <c r="B325" s="85" t="s">
        <v>463</v>
      </c>
      <c r="C325" s="86">
        <v>650</v>
      </c>
      <c r="D325" s="87">
        <f t="shared" si="4"/>
        <v>7</v>
      </c>
    </row>
    <row r="326" spans="1:4" ht="14.25" customHeight="1">
      <c r="A326" s="84">
        <v>21308</v>
      </c>
      <c r="B326" s="85" t="s">
        <v>464</v>
      </c>
      <c r="C326" s="86">
        <v>704</v>
      </c>
      <c r="D326" s="87">
        <f aca="true" t="shared" si="5" ref="D326:D373">LEN(A326)</f>
        <v>5</v>
      </c>
    </row>
    <row r="327" spans="1:4" ht="14.25" customHeight="1">
      <c r="A327" s="84">
        <v>2130803</v>
      </c>
      <c r="B327" s="85" t="s">
        <v>465</v>
      </c>
      <c r="C327" s="86">
        <v>354</v>
      </c>
      <c r="D327" s="87">
        <f t="shared" si="5"/>
        <v>7</v>
      </c>
    </row>
    <row r="328" spans="1:4" ht="14.25" customHeight="1">
      <c r="A328" s="84">
        <v>2130804</v>
      </c>
      <c r="B328" s="85" t="s">
        <v>466</v>
      </c>
      <c r="C328" s="86">
        <v>350</v>
      </c>
      <c r="D328" s="87">
        <f t="shared" si="5"/>
        <v>7</v>
      </c>
    </row>
    <row r="329" spans="1:4" ht="14.25" customHeight="1">
      <c r="A329" s="84">
        <v>21399</v>
      </c>
      <c r="B329" s="85" t="s">
        <v>467</v>
      </c>
      <c r="C329" s="86">
        <v>648.3</v>
      </c>
      <c r="D329" s="87">
        <f t="shared" si="5"/>
        <v>5</v>
      </c>
    </row>
    <row r="330" spans="1:4" ht="14.25" customHeight="1">
      <c r="A330" s="84">
        <v>2139999</v>
      </c>
      <c r="B330" s="85" t="s">
        <v>468</v>
      </c>
      <c r="C330" s="86">
        <v>648.3</v>
      </c>
      <c r="D330" s="87">
        <f t="shared" si="5"/>
        <v>7</v>
      </c>
    </row>
    <row r="331" spans="1:4" ht="14.25" customHeight="1">
      <c r="A331" s="82">
        <v>214</v>
      </c>
      <c r="B331" s="83" t="s">
        <v>469</v>
      </c>
      <c r="C331" s="80">
        <v>1417.66</v>
      </c>
      <c r="D331" s="81">
        <f t="shared" si="5"/>
        <v>3</v>
      </c>
    </row>
    <row r="332" spans="1:4" ht="14.25" customHeight="1">
      <c r="A332" s="84">
        <v>21401</v>
      </c>
      <c r="B332" s="85" t="s">
        <v>470</v>
      </c>
      <c r="C332" s="86">
        <v>1417.66</v>
      </c>
      <c r="D332" s="87">
        <f t="shared" si="5"/>
        <v>5</v>
      </c>
    </row>
    <row r="333" spans="1:4" ht="14.25" customHeight="1">
      <c r="A333" s="84">
        <v>2140101</v>
      </c>
      <c r="B333" s="85" t="s">
        <v>213</v>
      </c>
      <c r="C333" s="86">
        <v>126.55</v>
      </c>
      <c r="D333" s="87">
        <f t="shared" si="5"/>
        <v>7</v>
      </c>
    </row>
    <row r="334" spans="1:4" ht="14.25" customHeight="1">
      <c r="A334" s="84">
        <v>2140106</v>
      </c>
      <c r="B334" s="85" t="s">
        <v>471</v>
      </c>
      <c r="C334" s="86">
        <v>210.8</v>
      </c>
      <c r="D334" s="87">
        <f t="shared" si="5"/>
        <v>7</v>
      </c>
    </row>
    <row r="335" spans="1:4" ht="14.25" customHeight="1">
      <c r="A335" s="84">
        <v>2140112</v>
      </c>
      <c r="B335" s="85" t="s">
        <v>472</v>
      </c>
      <c r="C335" s="86">
        <v>145.79</v>
      </c>
      <c r="D335" s="87">
        <f t="shared" si="5"/>
        <v>7</v>
      </c>
    </row>
    <row r="336" spans="1:4" ht="14.25" customHeight="1">
      <c r="A336" s="84">
        <v>2140199</v>
      </c>
      <c r="B336" s="85" t="s">
        <v>473</v>
      </c>
      <c r="C336" s="86">
        <v>934.51</v>
      </c>
      <c r="D336" s="87">
        <f t="shared" si="5"/>
        <v>7</v>
      </c>
    </row>
    <row r="337" spans="1:4" ht="14.25" customHeight="1">
      <c r="A337" s="82">
        <v>215</v>
      </c>
      <c r="B337" s="83" t="s">
        <v>474</v>
      </c>
      <c r="C337" s="80">
        <v>2462.84</v>
      </c>
      <c r="D337" s="81">
        <f t="shared" si="5"/>
        <v>3</v>
      </c>
    </row>
    <row r="338" spans="1:4" ht="14.25" customHeight="1">
      <c r="A338" s="84">
        <v>21506</v>
      </c>
      <c r="B338" s="85" t="s">
        <v>475</v>
      </c>
      <c r="C338" s="86">
        <v>213.63</v>
      </c>
      <c r="D338" s="87">
        <f t="shared" si="5"/>
        <v>5</v>
      </c>
    </row>
    <row r="339" spans="1:4" ht="14.25" customHeight="1">
      <c r="A339" s="84">
        <v>2150601</v>
      </c>
      <c r="B339" s="85" t="s">
        <v>213</v>
      </c>
      <c r="C339" s="86">
        <v>131.11</v>
      </c>
      <c r="D339" s="87">
        <f t="shared" si="5"/>
        <v>7</v>
      </c>
    </row>
    <row r="340" spans="1:4" ht="14.25" customHeight="1">
      <c r="A340" s="84">
        <v>2150603</v>
      </c>
      <c r="B340" s="85" t="s">
        <v>223</v>
      </c>
      <c r="C340" s="86">
        <v>25</v>
      </c>
      <c r="D340" s="87">
        <f t="shared" si="5"/>
        <v>7</v>
      </c>
    </row>
    <row r="341" spans="1:4" ht="14.25" customHeight="1">
      <c r="A341" s="84">
        <v>2150699</v>
      </c>
      <c r="B341" s="85" t="s">
        <v>476</v>
      </c>
      <c r="C341" s="86">
        <v>57.52</v>
      </c>
      <c r="D341" s="87">
        <f t="shared" si="5"/>
        <v>7</v>
      </c>
    </row>
    <row r="342" spans="1:4" ht="14.25" customHeight="1">
      <c r="A342" s="84">
        <v>21508</v>
      </c>
      <c r="B342" s="85" t="s">
        <v>477</v>
      </c>
      <c r="C342" s="86">
        <v>2249.21</v>
      </c>
      <c r="D342" s="87">
        <f t="shared" si="5"/>
        <v>5</v>
      </c>
    </row>
    <row r="343" spans="1:4" ht="14.25" customHeight="1">
      <c r="A343" s="84">
        <v>2150801</v>
      </c>
      <c r="B343" s="85" t="s">
        <v>213</v>
      </c>
      <c r="C343" s="86">
        <v>206.52</v>
      </c>
      <c r="D343" s="87">
        <f t="shared" si="5"/>
        <v>7</v>
      </c>
    </row>
    <row r="344" spans="1:4" ht="14.25" customHeight="1">
      <c r="A344" s="84">
        <v>2150899</v>
      </c>
      <c r="B344" s="85" t="s">
        <v>478</v>
      </c>
      <c r="C344" s="86">
        <v>2042.69</v>
      </c>
      <c r="D344" s="87">
        <f t="shared" si="5"/>
        <v>7</v>
      </c>
    </row>
    <row r="345" spans="1:4" ht="14.25" customHeight="1">
      <c r="A345" s="82">
        <v>216</v>
      </c>
      <c r="B345" s="83" t="s">
        <v>479</v>
      </c>
      <c r="C345" s="80">
        <v>538.59</v>
      </c>
      <c r="D345" s="81">
        <f t="shared" si="5"/>
        <v>3</v>
      </c>
    </row>
    <row r="346" spans="1:4" ht="14.25" customHeight="1">
      <c r="A346" s="84">
        <v>21602</v>
      </c>
      <c r="B346" s="85" t="s">
        <v>480</v>
      </c>
      <c r="C346" s="86">
        <v>526.59</v>
      </c>
      <c r="D346" s="87">
        <f t="shared" si="5"/>
        <v>5</v>
      </c>
    </row>
    <row r="347" spans="1:4" ht="14.25" customHeight="1">
      <c r="A347" s="84">
        <v>2160201</v>
      </c>
      <c r="B347" s="85" t="s">
        <v>213</v>
      </c>
      <c r="C347" s="86">
        <v>101.78</v>
      </c>
      <c r="D347" s="87">
        <f t="shared" si="5"/>
        <v>7</v>
      </c>
    </row>
    <row r="348" spans="1:4" ht="14.25" customHeight="1">
      <c r="A348" s="84">
        <v>2160219</v>
      </c>
      <c r="B348" s="85" t="s">
        <v>481</v>
      </c>
      <c r="C348" s="86">
        <v>60</v>
      </c>
      <c r="D348" s="87">
        <f t="shared" si="5"/>
        <v>7</v>
      </c>
    </row>
    <row r="349" spans="1:4" ht="14.25" customHeight="1">
      <c r="A349" s="84">
        <v>2160250</v>
      </c>
      <c r="B349" s="85" t="s">
        <v>217</v>
      </c>
      <c r="C349" s="86">
        <v>44.81</v>
      </c>
      <c r="D349" s="87">
        <f t="shared" si="5"/>
        <v>7</v>
      </c>
    </row>
    <row r="350" spans="1:4" ht="14.25" customHeight="1">
      <c r="A350" s="84">
        <v>2160299</v>
      </c>
      <c r="B350" s="85" t="s">
        <v>482</v>
      </c>
      <c r="C350" s="86">
        <v>320</v>
      </c>
      <c r="D350" s="87">
        <f t="shared" si="5"/>
        <v>7</v>
      </c>
    </row>
    <row r="351" spans="1:4" ht="14.25" customHeight="1">
      <c r="A351" s="84">
        <v>21606</v>
      </c>
      <c r="B351" s="85" t="s">
        <v>483</v>
      </c>
      <c r="C351" s="86">
        <v>12</v>
      </c>
      <c r="D351" s="87">
        <f t="shared" si="5"/>
        <v>5</v>
      </c>
    </row>
    <row r="352" spans="1:4" ht="14.25" customHeight="1">
      <c r="A352" s="84">
        <v>2160699</v>
      </c>
      <c r="B352" s="85" t="s">
        <v>484</v>
      </c>
      <c r="C352" s="86">
        <v>12</v>
      </c>
      <c r="D352" s="87">
        <f t="shared" si="5"/>
        <v>7</v>
      </c>
    </row>
    <row r="353" spans="1:4" ht="14.25" customHeight="1">
      <c r="A353" s="82">
        <v>220</v>
      </c>
      <c r="B353" s="83" t="s">
        <v>485</v>
      </c>
      <c r="C353" s="80">
        <v>334.46</v>
      </c>
      <c r="D353" s="81">
        <f t="shared" si="5"/>
        <v>3</v>
      </c>
    </row>
    <row r="354" spans="1:4" ht="14.25" customHeight="1">
      <c r="A354" s="84">
        <v>22001</v>
      </c>
      <c r="B354" s="85" t="s">
        <v>486</v>
      </c>
      <c r="C354" s="86">
        <v>334.46</v>
      </c>
      <c r="D354" s="87">
        <f t="shared" si="5"/>
        <v>5</v>
      </c>
    </row>
    <row r="355" spans="1:4" ht="14.25" customHeight="1">
      <c r="A355" s="84">
        <v>2200101</v>
      </c>
      <c r="B355" s="85" t="s">
        <v>213</v>
      </c>
      <c r="C355" s="86">
        <v>104.23</v>
      </c>
      <c r="D355" s="87">
        <f t="shared" si="5"/>
        <v>7</v>
      </c>
    </row>
    <row r="356" spans="1:4" ht="14.25" customHeight="1">
      <c r="A356" s="84">
        <v>2200150</v>
      </c>
      <c r="B356" s="85" t="s">
        <v>217</v>
      </c>
      <c r="C356" s="86">
        <v>230.22</v>
      </c>
      <c r="D356" s="87">
        <f t="shared" si="5"/>
        <v>7</v>
      </c>
    </row>
    <row r="357" spans="1:4" ht="14.25" customHeight="1">
      <c r="A357" s="82">
        <v>221</v>
      </c>
      <c r="B357" s="83" t="s">
        <v>487</v>
      </c>
      <c r="C357" s="80">
        <v>8054.5</v>
      </c>
      <c r="D357" s="81">
        <f t="shared" si="5"/>
        <v>3</v>
      </c>
    </row>
    <row r="358" spans="1:4" ht="14.25" customHeight="1">
      <c r="A358" s="84">
        <v>22101</v>
      </c>
      <c r="B358" s="85" t="s">
        <v>488</v>
      </c>
      <c r="C358" s="86">
        <v>3861</v>
      </c>
      <c r="D358" s="87">
        <f t="shared" si="5"/>
        <v>5</v>
      </c>
    </row>
    <row r="359" spans="1:4" ht="14.25" customHeight="1">
      <c r="A359" s="84">
        <v>2210103</v>
      </c>
      <c r="B359" s="85" t="s">
        <v>489</v>
      </c>
      <c r="C359" s="86">
        <v>3861</v>
      </c>
      <c r="D359" s="87">
        <f t="shared" si="5"/>
        <v>7</v>
      </c>
    </row>
    <row r="360" spans="1:4" ht="14.25" customHeight="1">
      <c r="A360" s="84">
        <v>22102</v>
      </c>
      <c r="B360" s="85" t="s">
        <v>490</v>
      </c>
      <c r="C360" s="86">
        <v>4042.5</v>
      </c>
      <c r="D360" s="87">
        <f t="shared" si="5"/>
        <v>5</v>
      </c>
    </row>
    <row r="361" spans="1:4" ht="14.25" customHeight="1">
      <c r="A361" s="84">
        <v>2210201</v>
      </c>
      <c r="B361" s="85" t="s">
        <v>491</v>
      </c>
      <c r="C361" s="86">
        <v>4042.5</v>
      </c>
      <c r="D361" s="87">
        <f t="shared" si="5"/>
        <v>7</v>
      </c>
    </row>
    <row r="362" spans="1:4" ht="14.25" customHeight="1">
      <c r="A362" s="84">
        <v>22103</v>
      </c>
      <c r="B362" s="85" t="s">
        <v>492</v>
      </c>
      <c r="C362" s="86">
        <v>151</v>
      </c>
      <c r="D362" s="87">
        <f t="shared" si="5"/>
        <v>5</v>
      </c>
    </row>
    <row r="363" spans="1:4" ht="14.25" customHeight="1">
      <c r="A363" s="84">
        <v>2210399</v>
      </c>
      <c r="B363" s="85" t="s">
        <v>493</v>
      </c>
      <c r="C363" s="86">
        <v>151</v>
      </c>
      <c r="D363" s="87">
        <f t="shared" si="5"/>
        <v>7</v>
      </c>
    </row>
    <row r="364" spans="1:4" ht="14.25" customHeight="1">
      <c r="A364" s="82">
        <v>222</v>
      </c>
      <c r="B364" s="83" t="s">
        <v>494</v>
      </c>
      <c r="C364" s="80">
        <v>237.65</v>
      </c>
      <c r="D364" s="81">
        <f t="shared" si="5"/>
        <v>3</v>
      </c>
    </row>
    <row r="365" spans="1:4" ht="14.25" customHeight="1">
      <c r="A365" s="84">
        <v>22201</v>
      </c>
      <c r="B365" s="85" t="s">
        <v>495</v>
      </c>
      <c r="C365" s="86">
        <v>237.65</v>
      </c>
      <c r="D365" s="87">
        <f t="shared" si="5"/>
        <v>5</v>
      </c>
    </row>
    <row r="366" spans="1:4" ht="14.25" customHeight="1">
      <c r="A366" s="84">
        <v>2220101</v>
      </c>
      <c r="B366" s="85" t="s">
        <v>213</v>
      </c>
      <c r="C366" s="86">
        <v>158.04</v>
      </c>
      <c r="D366" s="87">
        <f t="shared" si="5"/>
        <v>7</v>
      </c>
    </row>
    <row r="367" spans="1:4" ht="14.25" customHeight="1">
      <c r="A367" s="84">
        <v>2220150</v>
      </c>
      <c r="B367" s="85" t="s">
        <v>217</v>
      </c>
      <c r="C367" s="86">
        <v>79.61</v>
      </c>
      <c r="D367" s="87">
        <f t="shared" si="5"/>
        <v>7</v>
      </c>
    </row>
    <row r="368" spans="1:4" ht="14.25" customHeight="1">
      <c r="A368" s="82">
        <v>227</v>
      </c>
      <c r="B368" s="83" t="s">
        <v>496</v>
      </c>
      <c r="C368" s="80">
        <v>1665</v>
      </c>
      <c r="D368" s="81">
        <f t="shared" si="5"/>
        <v>3</v>
      </c>
    </row>
    <row r="369" spans="1:4" ht="14.25" customHeight="1">
      <c r="A369" s="84">
        <v>22700</v>
      </c>
      <c r="B369" s="85" t="s">
        <v>72</v>
      </c>
      <c r="C369" s="86">
        <v>1665</v>
      </c>
      <c r="D369" s="87">
        <f t="shared" si="5"/>
        <v>5</v>
      </c>
    </row>
    <row r="370" spans="1:4" ht="14.25" customHeight="1">
      <c r="A370" s="84">
        <v>2270000</v>
      </c>
      <c r="B370" s="85" t="s">
        <v>497</v>
      </c>
      <c r="C370" s="86">
        <v>1665</v>
      </c>
      <c r="D370" s="87">
        <f t="shared" si="5"/>
        <v>7</v>
      </c>
    </row>
    <row r="371" spans="1:4" ht="14.25" customHeight="1">
      <c r="A371" s="82">
        <v>229</v>
      </c>
      <c r="B371" s="83" t="s">
        <v>498</v>
      </c>
      <c r="C371" s="80">
        <v>2065.34</v>
      </c>
      <c r="D371" s="81">
        <f t="shared" si="5"/>
        <v>3</v>
      </c>
    </row>
    <row r="372" spans="1:4" ht="14.25" customHeight="1">
      <c r="A372" s="84">
        <v>22999</v>
      </c>
      <c r="B372" s="85" t="s">
        <v>74</v>
      </c>
      <c r="C372" s="86">
        <v>2065.34</v>
      </c>
      <c r="D372" s="87">
        <f t="shared" si="5"/>
        <v>5</v>
      </c>
    </row>
    <row r="373" spans="1:4" ht="14.25" customHeight="1">
      <c r="A373" s="84">
        <v>2299901</v>
      </c>
      <c r="B373" s="85" t="s">
        <v>499</v>
      </c>
      <c r="C373" s="86">
        <v>2065.34</v>
      </c>
      <c r="D373" s="87">
        <f t="shared" si="5"/>
        <v>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B1">
      <selection activeCell="B6" sqref="B6"/>
    </sheetView>
  </sheetViews>
  <sheetFormatPr defaultColWidth="8.375" defaultRowHeight="13.5"/>
  <cols>
    <col min="1" max="1" width="10.50390625" style="88" hidden="1" customWidth="1"/>
    <col min="2" max="2" width="65.625" style="88" customWidth="1"/>
    <col min="3" max="3" width="18.75390625" style="88" customWidth="1"/>
    <col min="4" max="4" width="0" style="88" hidden="1" customWidth="1"/>
    <col min="5" max="16384" width="8.375" style="88" customWidth="1"/>
  </cols>
  <sheetData>
    <row r="1" spans="1:3" ht="20.25">
      <c r="A1" s="138" t="s">
        <v>530</v>
      </c>
      <c r="B1" s="138"/>
      <c r="C1" s="138"/>
    </row>
    <row r="2" ht="13.5">
      <c r="C2" s="89" t="s">
        <v>531</v>
      </c>
    </row>
    <row r="3" spans="1:4" s="92" customFormat="1" ht="19.5" customHeight="1">
      <c r="A3" s="90"/>
      <c r="B3" s="76" t="s">
        <v>545</v>
      </c>
      <c r="C3" s="76" t="s">
        <v>532</v>
      </c>
      <c r="D3" s="91" t="s">
        <v>533</v>
      </c>
    </row>
    <row r="4" spans="1:4" s="92" customFormat="1" ht="19.5" customHeight="1">
      <c r="A4" s="93"/>
      <c r="B4" s="76" t="s">
        <v>209</v>
      </c>
      <c r="C4" s="94">
        <v>66753</v>
      </c>
      <c r="D4" s="92">
        <f>LEN(A4)</f>
        <v>0</v>
      </c>
    </row>
    <row r="5" spans="1:4" s="92" customFormat="1" ht="19.5" customHeight="1">
      <c r="A5" s="95">
        <v>212</v>
      </c>
      <c r="B5" s="96" t="s">
        <v>534</v>
      </c>
      <c r="C5" s="97">
        <v>66617</v>
      </c>
      <c r="D5" s="92">
        <f aca="true" t="shared" si="0" ref="D5:D38">LEN(A5)</f>
        <v>3</v>
      </c>
    </row>
    <row r="6" spans="1:4" s="92" customFormat="1" ht="19.5" customHeight="1">
      <c r="A6" s="95">
        <v>21208</v>
      </c>
      <c r="B6" s="98" t="s">
        <v>500</v>
      </c>
      <c r="C6" s="99">
        <v>59448</v>
      </c>
      <c r="D6" s="92">
        <f t="shared" si="0"/>
        <v>5</v>
      </c>
    </row>
    <row r="7" spans="1:4" s="92" customFormat="1" ht="19.5" customHeight="1">
      <c r="A7" s="95">
        <v>2120801</v>
      </c>
      <c r="B7" s="98" t="s">
        <v>501</v>
      </c>
      <c r="C7" s="99">
        <v>32079</v>
      </c>
      <c r="D7" s="92">
        <f t="shared" si="0"/>
        <v>7</v>
      </c>
    </row>
    <row r="8" spans="1:4" s="92" customFormat="1" ht="19.5" customHeight="1">
      <c r="A8" s="95">
        <v>2120803</v>
      </c>
      <c r="B8" s="98" t="s">
        <v>502</v>
      </c>
      <c r="C8" s="99">
        <v>21321</v>
      </c>
      <c r="D8" s="92">
        <f t="shared" si="0"/>
        <v>7</v>
      </c>
    </row>
    <row r="9" spans="1:4" s="92" customFormat="1" ht="19.5" customHeight="1">
      <c r="A9" s="95">
        <v>2120805</v>
      </c>
      <c r="B9" s="98" t="s">
        <v>503</v>
      </c>
      <c r="C9" s="99">
        <v>2280</v>
      </c>
      <c r="D9" s="92">
        <f t="shared" si="0"/>
        <v>7</v>
      </c>
    </row>
    <row r="10" spans="1:4" s="92" customFormat="1" ht="19.5" customHeight="1">
      <c r="A10" s="95">
        <v>2120806</v>
      </c>
      <c r="B10" s="98" t="s">
        <v>504</v>
      </c>
      <c r="C10" s="99">
        <v>426</v>
      </c>
      <c r="D10" s="92">
        <f t="shared" si="0"/>
        <v>7</v>
      </c>
    </row>
    <row r="11" spans="1:4" s="92" customFormat="1" ht="19.5" customHeight="1">
      <c r="A11" s="95">
        <v>2120810</v>
      </c>
      <c r="B11" s="98" t="s">
        <v>505</v>
      </c>
      <c r="C11" s="99">
        <v>653</v>
      </c>
      <c r="D11" s="92">
        <f t="shared" si="0"/>
        <v>7</v>
      </c>
    </row>
    <row r="12" spans="1:4" s="92" customFormat="1" ht="19.5" customHeight="1">
      <c r="A12" s="95">
        <v>2120899</v>
      </c>
      <c r="B12" s="98" t="s">
        <v>506</v>
      </c>
      <c r="C12" s="99">
        <v>2689</v>
      </c>
      <c r="D12" s="92">
        <f t="shared" si="0"/>
        <v>7</v>
      </c>
    </row>
    <row r="13" spans="1:4" s="92" customFormat="1" ht="19.5" customHeight="1">
      <c r="A13" s="95">
        <v>21210</v>
      </c>
      <c r="B13" s="98" t="s">
        <v>507</v>
      </c>
      <c r="C13" s="99">
        <v>989</v>
      </c>
      <c r="D13" s="92">
        <f t="shared" si="0"/>
        <v>5</v>
      </c>
    </row>
    <row r="14" spans="1:4" s="92" customFormat="1" ht="19.5" customHeight="1">
      <c r="A14" s="95">
        <v>2121001</v>
      </c>
      <c r="B14" s="98" t="s">
        <v>501</v>
      </c>
      <c r="C14" s="99">
        <v>989</v>
      </c>
      <c r="D14" s="92">
        <f t="shared" si="0"/>
        <v>7</v>
      </c>
    </row>
    <row r="15" spans="1:4" s="92" customFormat="1" ht="19.5" customHeight="1">
      <c r="A15" s="95">
        <v>21211</v>
      </c>
      <c r="B15" s="98" t="s">
        <v>508</v>
      </c>
      <c r="C15" s="99">
        <v>512</v>
      </c>
      <c r="D15" s="92">
        <f t="shared" si="0"/>
        <v>5</v>
      </c>
    </row>
    <row r="16" spans="1:4" s="92" customFormat="1" ht="19.5" customHeight="1">
      <c r="A16" s="95">
        <v>2121100</v>
      </c>
      <c r="B16" s="98" t="s">
        <v>509</v>
      </c>
      <c r="C16" s="99">
        <v>512</v>
      </c>
      <c r="D16" s="92">
        <f t="shared" si="0"/>
        <v>7</v>
      </c>
    </row>
    <row r="17" spans="1:4" s="92" customFormat="1" ht="19.5" customHeight="1">
      <c r="A17" s="95">
        <v>21212</v>
      </c>
      <c r="B17" s="98" t="s">
        <v>510</v>
      </c>
      <c r="C17" s="99">
        <v>5053</v>
      </c>
      <c r="D17" s="92">
        <f t="shared" si="0"/>
        <v>5</v>
      </c>
    </row>
    <row r="18" spans="1:4" s="92" customFormat="1" ht="19.5" customHeight="1">
      <c r="A18" s="95">
        <v>2121202</v>
      </c>
      <c r="B18" s="98" t="s">
        <v>511</v>
      </c>
      <c r="C18" s="99">
        <v>5053</v>
      </c>
      <c r="D18" s="92">
        <f t="shared" si="0"/>
        <v>7</v>
      </c>
    </row>
    <row r="19" spans="1:4" s="92" customFormat="1" ht="19.5" customHeight="1">
      <c r="A19" s="95">
        <v>21213</v>
      </c>
      <c r="B19" s="98" t="s">
        <v>512</v>
      </c>
      <c r="C19" s="99">
        <v>430</v>
      </c>
      <c r="D19" s="92">
        <f t="shared" si="0"/>
        <v>5</v>
      </c>
    </row>
    <row r="20" spans="1:4" s="92" customFormat="1" ht="19.5" customHeight="1">
      <c r="A20" s="95">
        <v>2121301</v>
      </c>
      <c r="B20" s="98" t="s">
        <v>513</v>
      </c>
      <c r="C20" s="99">
        <v>230</v>
      </c>
      <c r="D20" s="92">
        <f t="shared" si="0"/>
        <v>7</v>
      </c>
    </row>
    <row r="21" spans="1:4" s="92" customFormat="1" ht="19.5" customHeight="1">
      <c r="A21" s="95">
        <v>2121302</v>
      </c>
      <c r="B21" s="98" t="s">
        <v>514</v>
      </c>
      <c r="C21" s="99">
        <v>200</v>
      </c>
      <c r="D21" s="92">
        <f t="shared" si="0"/>
        <v>7</v>
      </c>
    </row>
    <row r="22" spans="1:4" s="92" customFormat="1" ht="19.5" customHeight="1">
      <c r="A22" s="95">
        <v>21214</v>
      </c>
      <c r="B22" s="98" t="s">
        <v>515</v>
      </c>
      <c r="C22" s="99">
        <v>185</v>
      </c>
      <c r="D22" s="92">
        <f t="shared" si="0"/>
        <v>5</v>
      </c>
    </row>
    <row r="23" spans="1:4" s="92" customFormat="1" ht="19.5" customHeight="1">
      <c r="A23" s="95">
        <v>2121401</v>
      </c>
      <c r="B23" s="98" t="s">
        <v>516</v>
      </c>
      <c r="C23" s="99">
        <v>185</v>
      </c>
      <c r="D23" s="92">
        <f t="shared" si="0"/>
        <v>7</v>
      </c>
    </row>
    <row r="24" spans="1:4" s="92" customFormat="1" ht="19.5" customHeight="1">
      <c r="A24" s="95">
        <v>215</v>
      </c>
      <c r="B24" s="96" t="s">
        <v>535</v>
      </c>
      <c r="C24" s="100">
        <v>49</v>
      </c>
      <c r="D24" s="92">
        <f t="shared" si="0"/>
        <v>3</v>
      </c>
    </row>
    <row r="25" spans="1:4" s="92" customFormat="1" ht="19.5" customHeight="1">
      <c r="A25" s="95">
        <v>21560</v>
      </c>
      <c r="B25" s="98" t="s">
        <v>517</v>
      </c>
      <c r="C25" s="99">
        <v>14</v>
      </c>
      <c r="D25" s="92">
        <f t="shared" si="0"/>
        <v>5</v>
      </c>
    </row>
    <row r="26" spans="1:4" s="92" customFormat="1" ht="19.5" customHeight="1">
      <c r="A26" s="95">
        <v>2156004</v>
      </c>
      <c r="B26" s="98" t="s">
        <v>518</v>
      </c>
      <c r="C26" s="99">
        <v>13</v>
      </c>
      <c r="D26" s="92">
        <f t="shared" si="0"/>
        <v>7</v>
      </c>
    </row>
    <row r="27" spans="1:4" s="92" customFormat="1" ht="19.5" customHeight="1">
      <c r="A27" s="95">
        <v>2156005</v>
      </c>
      <c r="B27" s="98" t="s">
        <v>519</v>
      </c>
      <c r="C27" s="99">
        <v>1</v>
      </c>
      <c r="D27" s="92">
        <f t="shared" si="0"/>
        <v>7</v>
      </c>
    </row>
    <row r="28" spans="1:4" s="92" customFormat="1" ht="19.5" customHeight="1">
      <c r="A28" s="95">
        <v>21561</v>
      </c>
      <c r="B28" s="98" t="s">
        <v>520</v>
      </c>
      <c r="C28" s="99">
        <v>35</v>
      </c>
      <c r="D28" s="92">
        <f t="shared" si="0"/>
        <v>5</v>
      </c>
    </row>
    <row r="29" spans="1:4" s="92" customFormat="1" ht="19.5" customHeight="1">
      <c r="A29" s="95">
        <v>2156101</v>
      </c>
      <c r="B29" s="98" t="s">
        <v>521</v>
      </c>
      <c r="C29" s="99">
        <v>9</v>
      </c>
      <c r="D29" s="92">
        <f t="shared" si="0"/>
        <v>7</v>
      </c>
    </row>
    <row r="30" spans="1:4" s="92" customFormat="1" ht="19.5" customHeight="1">
      <c r="A30" s="95">
        <v>2156102</v>
      </c>
      <c r="B30" s="98" t="s">
        <v>522</v>
      </c>
      <c r="C30" s="99">
        <v>9</v>
      </c>
      <c r="D30" s="92">
        <f t="shared" si="0"/>
        <v>7</v>
      </c>
    </row>
    <row r="31" spans="1:4" s="92" customFormat="1" ht="19.5" customHeight="1">
      <c r="A31" s="95">
        <v>2156103</v>
      </c>
      <c r="B31" s="98" t="s">
        <v>523</v>
      </c>
      <c r="C31" s="99">
        <v>10</v>
      </c>
      <c r="D31" s="92">
        <f t="shared" si="0"/>
        <v>7</v>
      </c>
    </row>
    <row r="32" spans="1:4" s="92" customFormat="1" ht="19.5" customHeight="1">
      <c r="A32" s="95">
        <v>2156104</v>
      </c>
      <c r="B32" s="98" t="s">
        <v>524</v>
      </c>
      <c r="C32" s="99">
        <v>7</v>
      </c>
      <c r="D32" s="92">
        <f t="shared" si="0"/>
        <v>7</v>
      </c>
    </row>
    <row r="33" spans="1:4" s="92" customFormat="1" ht="19.5" customHeight="1">
      <c r="A33" s="95">
        <v>229</v>
      </c>
      <c r="B33" s="96" t="s">
        <v>536</v>
      </c>
      <c r="C33" s="100">
        <v>87</v>
      </c>
      <c r="D33" s="92">
        <f t="shared" si="0"/>
        <v>3</v>
      </c>
    </row>
    <row r="34" spans="1:4" s="92" customFormat="1" ht="19.5" customHeight="1">
      <c r="A34" s="95">
        <v>22904</v>
      </c>
      <c r="B34" s="98" t="s">
        <v>525</v>
      </c>
      <c r="C34" s="99">
        <v>10</v>
      </c>
      <c r="D34" s="92">
        <f t="shared" si="0"/>
        <v>5</v>
      </c>
    </row>
    <row r="35" spans="1:4" s="92" customFormat="1" ht="19.5" customHeight="1">
      <c r="A35" s="95">
        <v>2290400</v>
      </c>
      <c r="B35" s="98" t="s">
        <v>526</v>
      </c>
      <c r="C35" s="99">
        <v>10</v>
      </c>
      <c r="D35" s="92">
        <f t="shared" si="0"/>
        <v>7</v>
      </c>
    </row>
    <row r="36" spans="1:4" s="92" customFormat="1" ht="19.5" customHeight="1">
      <c r="A36" s="95">
        <v>22960</v>
      </c>
      <c r="B36" s="98" t="s">
        <v>527</v>
      </c>
      <c r="C36" s="99">
        <v>77</v>
      </c>
      <c r="D36" s="92">
        <f t="shared" si="0"/>
        <v>5</v>
      </c>
    </row>
    <row r="37" spans="1:4" s="92" customFormat="1" ht="19.5" customHeight="1">
      <c r="A37" s="95">
        <v>2296002</v>
      </c>
      <c r="B37" s="98" t="s">
        <v>528</v>
      </c>
      <c r="C37" s="99">
        <v>30</v>
      </c>
      <c r="D37" s="92">
        <f t="shared" si="0"/>
        <v>7</v>
      </c>
    </row>
    <row r="38" spans="1:4" s="92" customFormat="1" ht="19.5" customHeight="1">
      <c r="A38" s="95">
        <v>2296003</v>
      </c>
      <c r="B38" s="98" t="s">
        <v>529</v>
      </c>
      <c r="C38" s="99">
        <v>47</v>
      </c>
      <c r="D38" s="92">
        <f t="shared" si="0"/>
        <v>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8.125" defaultRowHeight="13.5"/>
  <cols>
    <col min="1" max="1" width="28.125" style="72" customWidth="1"/>
    <col min="2" max="2" width="21.375" style="72" customWidth="1"/>
    <col min="3" max="3" width="21.00390625" style="72" customWidth="1"/>
    <col min="4" max="4" width="14.375" style="72" customWidth="1"/>
    <col min="5" max="250" width="8.125" style="72" customWidth="1"/>
    <col min="251" max="16384" width="8.125" style="72" customWidth="1"/>
  </cols>
  <sheetData>
    <row r="1" ht="26.25" customHeight="1">
      <c r="A1" s="101"/>
    </row>
    <row r="2" spans="1:4" ht="46.5" customHeight="1">
      <c r="A2" s="139" t="s">
        <v>546</v>
      </c>
      <c r="B2" s="139"/>
      <c r="C2" s="139"/>
      <c r="D2" s="139"/>
    </row>
    <row r="3" spans="1:4" s="101" customFormat="1" ht="24" customHeight="1">
      <c r="A3" s="102"/>
      <c r="B3" s="103"/>
      <c r="C3" s="104"/>
      <c r="D3" s="105" t="s">
        <v>204</v>
      </c>
    </row>
    <row r="4" spans="1:4" s="101" customFormat="1" ht="38.25" customHeight="1">
      <c r="A4" s="106" t="s">
        <v>537</v>
      </c>
      <c r="B4" s="106" t="s">
        <v>538</v>
      </c>
      <c r="C4" s="106" t="s">
        <v>539</v>
      </c>
      <c r="D4" s="106" t="s">
        <v>540</v>
      </c>
    </row>
    <row r="5" spans="1:4" s="101" customFormat="1" ht="25.5" customHeight="1">
      <c r="A5" s="107" t="s">
        <v>541</v>
      </c>
      <c r="B5" s="108"/>
      <c r="C5" s="108">
        <v>0.3</v>
      </c>
      <c r="D5" s="108">
        <f>ROUND((B5-C5)/C5*100,2)</f>
        <v>-100</v>
      </c>
    </row>
    <row r="6" spans="1:4" s="101" customFormat="1" ht="25.5" customHeight="1">
      <c r="A6" s="107" t="s">
        <v>542</v>
      </c>
      <c r="B6" s="85">
        <v>202</v>
      </c>
      <c r="C6" s="85">
        <v>242</v>
      </c>
      <c r="D6" s="108">
        <f>ROUND((B6-C6)/C6*100,2)</f>
        <v>-16.53</v>
      </c>
    </row>
    <row r="7" spans="1:4" s="101" customFormat="1" ht="25.5" customHeight="1">
      <c r="A7" s="107" t="s">
        <v>543</v>
      </c>
      <c r="B7" s="85">
        <v>806</v>
      </c>
      <c r="C7" s="85">
        <v>817</v>
      </c>
      <c r="D7" s="108">
        <f>ROUND((B7-C7)/C7*100,2)</f>
        <v>-1.35</v>
      </c>
    </row>
    <row r="8" spans="1:4" s="101" customFormat="1" ht="25.5" customHeight="1">
      <c r="A8" s="107" t="s">
        <v>544</v>
      </c>
      <c r="B8" s="85"/>
      <c r="C8" s="85">
        <v>57</v>
      </c>
      <c r="D8" s="108">
        <f>ROUND((B8-C8)/C8*100,2)</f>
        <v>-100</v>
      </c>
    </row>
    <row r="9" spans="1:4" s="101" customFormat="1" ht="25.5" customHeight="1">
      <c r="A9" s="107" t="s">
        <v>172</v>
      </c>
      <c r="B9" s="85">
        <f>SUM(B5:B8)</f>
        <v>1008</v>
      </c>
      <c r="C9" s="85">
        <f>SUM(C5:C8)</f>
        <v>1116.3</v>
      </c>
      <c r="D9" s="108">
        <f>ROUND((B9-C9)/C9*100,2)</f>
        <v>-9.7</v>
      </c>
    </row>
    <row r="10" s="101" customFormat="1" ht="13.5"/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Zeros="0" zoomScalePageLayoutView="0" workbookViewId="0" topLeftCell="A1">
      <selection activeCell="E13" sqref="E13"/>
    </sheetView>
  </sheetViews>
  <sheetFormatPr defaultColWidth="9.00390625" defaultRowHeight="13.5"/>
  <cols>
    <col min="1" max="1" width="25.00390625" style="0" customWidth="1"/>
    <col min="2" max="3" width="10.125" style="0" customWidth="1"/>
    <col min="4" max="4" width="8.625" style="0" customWidth="1"/>
    <col min="5" max="5" width="10.875" style="0" customWidth="1"/>
    <col min="6" max="6" width="10.125" style="0" customWidth="1"/>
    <col min="7" max="7" width="10.625" style="0" customWidth="1"/>
  </cols>
  <sheetData>
    <row r="1" spans="1:7" ht="22.5">
      <c r="A1" s="109" t="s">
        <v>48</v>
      </c>
      <c r="B1" s="109"/>
      <c r="C1" s="109"/>
      <c r="D1" s="109"/>
      <c r="E1" s="109"/>
      <c r="F1" s="109"/>
      <c r="G1" s="109"/>
    </row>
    <row r="2" spans="1:7" ht="14.25">
      <c r="A2" s="42" t="s">
        <v>49</v>
      </c>
      <c r="B2" s="49"/>
      <c r="C2" s="49"/>
      <c r="D2" s="49"/>
      <c r="E2" s="49"/>
      <c r="F2" s="49"/>
      <c r="G2" s="42" t="s">
        <v>2</v>
      </c>
    </row>
    <row r="3" spans="1:7" ht="21" customHeight="1">
      <c r="A3" s="50" t="s">
        <v>50</v>
      </c>
      <c r="B3" s="50" t="s">
        <v>51</v>
      </c>
      <c r="C3" s="50" t="s">
        <v>52</v>
      </c>
      <c r="D3" s="50" t="s">
        <v>5</v>
      </c>
      <c r="E3" s="50" t="s">
        <v>53</v>
      </c>
      <c r="F3" s="50" t="s">
        <v>7</v>
      </c>
      <c r="G3" s="50" t="s">
        <v>8</v>
      </c>
    </row>
    <row r="4" spans="1:7" ht="21" customHeight="1">
      <c r="A4" s="37" t="s">
        <v>54</v>
      </c>
      <c r="B4" s="37">
        <v>17985</v>
      </c>
      <c r="C4" s="37">
        <v>15210</v>
      </c>
      <c r="D4" s="37">
        <v>15210</v>
      </c>
      <c r="E4" s="37">
        <f aca="true" t="shared" si="0" ref="E4:E34">IF(C4&gt;0,ROUND(D4/C4*100,2),0)</f>
        <v>100</v>
      </c>
      <c r="F4" s="37">
        <v>13228</v>
      </c>
      <c r="G4" s="37">
        <f aca="true" t="shared" si="1" ref="G4:G34">IF(F4&gt;0,ROUND((D4-F4)/F4*100,2),0)</f>
        <v>14.98</v>
      </c>
    </row>
    <row r="5" spans="1:7" ht="21" customHeight="1">
      <c r="A5" s="37" t="s">
        <v>55</v>
      </c>
      <c r="B5" s="37"/>
      <c r="C5" s="37">
        <v>4</v>
      </c>
      <c r="D5" s="37">
        <v>4</v>
      </c>
      <c r="E5" s="37">
        <f t="shared" si="0"/>
        <v>100</v>
      </c>
      <c r="F5" s="37">
        <v>4</v>
      </c>
      <c r="G5" s="37">
        <f t="shared" si="1"/>
        <v>0</v>
      </c>
    </row>
    <row r="6" spans="1:7" ht="21" customHeight="1">
      <c r="A6" s="37" t="s">
        <v>56</v>
      </c>
      <c r="B6" s="37">
        <v>8290</v>
      </c>
      <c r="C6" s="37">
        <v>9282</v>
      </c>
      <c r="D6" s="37">
        <v>9282</v>
      </c>
      <c r="E6" s="37">
        <f t="shared" si="0"/>
        <v>100</v>
      </c>
      <c r="F6" s="37">
        <v>9857</v>
      </c>
      <c r="G6" s="37">
        <f t="shared" si="1"/>
        <v>-5.83</v>
      </c>
    </row>
    <row r="7" spans="1:7" ht="21" customHeight="1">
      <c r="A7" s="37" t="s">
        <v>57</v>
      </c>
      <c r="B7" s="37">
        <v>22171</v>
      </c>
      <c r="C7" s="37">
        <v>42892</v>
      </c>
      <c r="D7" s="37">
        <v>42892</v>
      </c>
      <c r="E7" s="37">
        <f t="shared" si="0"/>
        <v>100</v>
      </c>
      <c r="F7" s="37">
        <v>40645</v>
      </c>
      <c r="G7" s="37">
        <f t="shared" si="1"/>
        <v>5.53</v>
      </c>
    </row>
    <row r="8" spans="1:7" ht="21" customHeight="1">
      <c r="A8" s="37" t="s">
        <v>58</v>
      </c>
      <c r="B8" s="37">
        <v>2244</v>
      </c>
      <c r="C8" s="37">
        <v>2703</v>
      </c>
      <c r="D8" s="37">
        <v>2703</v>
      </c>
      <c r="E8" s="37">
        <f t="shared" si="0"/>
        <v>100</v>
      </c>
      <c r="F8" s="37">
        <v>1676</v>
      </c>
      <c r="G8" s="37">
        <f t="shared" si="1"/>
        <v>61.28</v>
      </c>
    </row>
    <row r="9" spans="1:7" ht="21" customHeight="1">
      <c r="A9" s="37" t="s">
        <v>59</v>
      </c>
      <c r="B9" s="37">
        <v>1866</v>
      </c>
      <c r="C9" s="37">
        <v>1976</v>
      </c>
      <c r="D9" s="37">
        <v>1976</v>
      </c>
      <c r="E9" s="37">
        <f t="shared" si="0"/>
        <v>100</v>
      </c>
      <c r="F9" s="37">
        <v>1999</v>
      </c>
      <c r="G9" s="37">
        <f t="shared" si="1"/>
        <v>-1.15</v>
      </c>
    </row>
    <row r="10" spans="1:7" ht="21" customHeight="1">
      <c r="A10" s="37" t="s">
        <v>60</v>
      </c>
      <c r="B10" s="37">
        <v>26100</v>
      </c>
      <c r="C10" s="37">
        <v>32636</v>
      </c>
      <c r="D10" s="37">
        <v>32636</v>
      </c>
      <c r="E10" s="37">
        <f t="shared" si="0"/>
        <v>100</v>
      </c>
      <c r="F10" s="37">
        <v>27798</v>
      </c>
      <c r="G10" s="37">
        <f t="shared" si="1"/>
        <v>17.4</v>
      </c>
    </row>
    <row r="11" spans="1:7" ht="21" customHeight="1">
      <c r="A11" s="37" t="s">
        <v>61</v>
      </c>
      <c r="B11" s="37">
        <v>25276</v>
      </c>
      <c r="C11" s="37">
        <v>34188</v>
      </c>
      <c r="D11" s="37">
        <v>34188</v>
      </c>
      <c r="E11" s="37">
        <f t="shared" si="0"/>
        <v>100</v>
      </c>
      <c r="F11" s="37">
        <v>28930</v>
      </c>
      <c r="G11" s="37">
        <f t="shared" si="1"/>
        <v>18.17</v>
      </c>
    </row>
    <row r="12" spans="1:7" ht="21" customHeight="1">
      <c r="A12" s="37" t="s">
        <v>62</v>
      </c>
      <c r="B12" s="37">
        <v>421</v>
      </c>
      <c r="C12" s="37">
        <v>1492</v>
      </c>
      <c r="D12" s="37">
        <v>1492</v>
      </c>
      <c r="E12" s="37">
        <f t="shared" si="0"/>
        <v>100</v>
      </c>
      <c r="F12" s="37">
        <v>2452</v>
      </c>
      <c r="G12" s="37">
        <f t="shared" si="1"/>
        <v>-39.15</v>
      </c>
    </row>
    <row r="13" spans="1:7" ht="21" customHeight="1">
      <c r="A13" s="37" t="s">
        <v>63</v>
      </c>
      <c r="B13" s="37">
        <v>3835</v>
      </c>
      <c r="C13" s="37">
        <v>13031</v>
      </c>
      <c r="D13" s="37">
        <v>13031</v>
      </c>
      <c r="E13" s="37">
        <f t="shared" si="0"/>
        <v>100</v>
      </c>
      <c r="F13" s="37">
        <v>5754</v>
      </c>
      <c r="G13" s="37">
        <f t="shared" si="1"/>
        <v>126.47</v>
      </c>
    </row>
    <row r="14" spans="1:7" ht="21" customHeight="1">
      <c r="A14" s="37" t="s">
        <v>64</v>
      </c>
      <c r="B14" s="37">
        <v>11120</v>
      </c>
      <c r="C14" s="37">
        <v>38477</v>
      </c>
      <c r="D14" s="37">
        <v>38477</v>
      </c>
      <c r="E14" s="37">
        <f t="shared" si="0"/>
        <v>100</v>
      </c>
      <c r="F14" s="37">
        <v>34229</v>
      </c>
      <c r="G14" s="37">
        <f t="shared" si="1"/>
        <v>12.41</v>
      </c>
    </row>
    <row r="15" spans="1:7" ht="21" customHeight="1">
      <c r="A15" s="37" t="s">
        <v>65</v>
      </c>
      <c r="B15" s="37">
        <v>1053</v>
      </c>
      <c r="C15" s="37">
        <v>8528</v>
      </c>
      <c r="D15" s="37">
        <v>8528</v>
      </c>
      <c r="E15" s="37">
        <f t="shared" si="0"/>
        <v>100</v>
      </c>
      <c r="F15" s="37">
        <v>3825</v>
      </c>
      <c r="G15" s="37">
        <f t="shared" si="1"/>
        <v>122.95</v>
      </c>
    </row>
    <row r="16" spans="1:7" ht="21" customHeight="1">
      <c r="A16" s="37" t="s">
        <v>66</v>
      </c>
      <c r="B16" s="37">
        <v>1298</v>
      </c>
      <c r="C16" s="37">
        <v>7893</v>
      </c>
      <c r="D16" s="37">
        <v>7893</v>
      </c>
      <c r="E16" s="37">
        <f t="shared" si="0"/>
        <v>100</v>
      </c>
      <c r="F16" s="37">
        <v>971</v>
      </c>
      <c r="G16" s="37">
        <f t="shared" si="1"/>
        <v>712.87</v>
      </c>
    </row>
    <row r="17" spans="1:7" ht="21" customHeight="1">
      <c r="A17" s="37" t="s">
        <v>67</v>
      </c>
      <c r="B17" s="37">
        <v>87</v>
      </c>
      <c r="C17" s="37">
        <v>1254</v>
      </c>
      <c r="D17" s="37">
        <v>1254</v>
      </c>
      <c r="E17" s="37">
        <f t="shared" si="0"/>
        <v>100</v>
      </c>
      <c r="F17" s="37">
        <v>1016</v>
      </c>
      <c r="G17" s="37">
        <f t="shared" si="1"/>
        <v>23.43</v>
      </c>
    </row>
    <row r="18" spans="1:7" ht="21" customHeight="1">
      <c r="A18" s="37" t="s">
        <v>68</v>
      </c>
      <c r="B18" s="37"/>
      <c r="C18" s="37">
        <v>398</v>
      </c>
      <c r="D18" s="37">
        <v>398</v>
      </c>
      <c r="E18" s="37">
        <f t="shared" si="0"/>
        <v>100</v>
      </c>
      <c r="F18" s="37">
        <v>27</v>
      </c>
      <c r="G18" s="37">
        <f t="shared" si="1"/>
        <v>1374.07</v>
      </c>
    </row>
    <row r="19" spans="1:7" ht="21" customHeight="1">
      <c r="A19" s="37" t="s">
        <v>69</v>
      </c>
      <c r="B19" s="37">
        <v>226</v>
      </c>
      <c r="C19" s="37">
        <v>1048</v>
      </c>
      <c r="D19" s="37">
        <v>1048</v>
      </c>
      <c r="E19" s="37">
        <f t="shared" si="0"/>
        <v>100</v>
      </c>
      <c r="F19" s="37">
        <v>216</v>
      </c>
      <c r="G19" s="37">
        <f t="shared" si="1"/>
        <v>385.19</v>
      </c>
    </row>
    <row r="20" spans="1:7" ht="21" customHeight="1">
      <c r="A20" s="37" t="s">
        <v>70</v>
      </c>
      <c r="B20" s="37">
        <v>2619</v>
      </c>
      <c r="C20" s="37">
        <v>8280</v>
      </c>
      <c r="D20" s="37">
        <v>8280</v>
      </c>
      <c r="E20" s="37">
        <f t="shared" si="0"/>
        <v>100</v>
      </c>
      <c r="F20" s="37">
        <v>3880</v>
      </c>
      <c r="G20" s="37">
        <f t="shared" si="1"/>
        <v>113.4</v>
      </c>
    </row>
    <row r="21" spans="1:7" ht="21" customHeight="1">
      <c r="A21" s="37" t="s">
        <v>71</v>
      </c>
      <c r="B21" s="37">
        <v>166</v>
      </c>
      <c r="C21" s="37">
        <v>1380</v>
      </c>
      <c r="D21" s="37">
        <v>1380</v>
      </c>
      <c r="E21" s="37">
        <f t="shared" si="0"/>
        <v>100</v>
      </c>
      <c r="F21" s="37">
        <v>170</v>
      </c>
      <c r="G21" s="37">
        <f t="shared" si="1"/>
        <v>711.76</v>
      </c>
    </row>
    <row r="22" spans="1:7" ht="21" customHeight="1">
      <c r="A22" s="37" t="s">
        <v>72</v>
      </c>
      <c r="B22" s="37">
        <v>1262</v>
      </c>
      <c r="C22" s="37"/>
      <c r="D22" s="37"/>
      <c r="E22" s="37">
        <f t="shared" si="0"/>
        <v>0</v>
      </c>
      <c r="F22" s="37"/>
      <c r="G22" s="37">
        <f t="shared" si="1"/>
        <v>0</v>
      </c>
    </row>
    <row r="23" spans="1:7" ht="21" customHeight="1">
      <c r="A23" s="37" t="s">
        <v>73</v>
      </c>
      <c r="B23" s="37"/>
      <c r="C23" s="37">
        <v>266</v>
      </c>
      <c r="D23" s="37">
        <v>266</v>
      </c>
      <c r="E23" s="37">
        <f t="shared" si="0"/>
        <v>100</v>
      </c>
      <c r="F23" s="37">
        <v>190</v>
      </c>
      <c r="G23" s="37">
        <f t="shared" si="1"/>
        <v>40</v>
      </c>
    </row>
    <row r="24" spans="1:7" ht="21" customHeight="1">
      <c r="A24" s="37" t="s">
        <v>74</v>
      </c>
      <c r="B24" s="37">
        <v>1914</v>
      </c>
      <c r="C24" s="37">
        <v>205</v>
      </c>
      <c r="D24" s="37">
        <v>205</v>
      </c>
      <c r="E24" s="37">
        <f t="shared" si="0"/>
        <v>100</v>
      </c>
      <c r="F24" s="37">
        <v>136</v>
      </c>
      <c r="G24" s="37">
        <f t="shared" si="1"/>
        <v>50.74</v>
      </c>
    </row>
    <row r="25" spans="1:7" ht="21" customHeight="1">
      <c r="A25" s="47" t="s">
        <v>75</v>
      </c>
      <c r="B25" s="44">
        <f>SUM(B4:B24)</f>
        <v>127933</v>
      </c>
      <c r="C25" s="44">
        <f>SUM(C4:C24)</f>
        <v>221143</v>
      </c>
      <c r="D25" s="44">
        <f>SUM(D4:D24)</f>
        <v>221143</v>
      </c>
      <c r="E25" s="44">
        <f t="shared" si="0"/>
        <v>100</v>
      </c>
      <c r="F25" s="44">
        <f>SUM(F4:F24)</f>
        <v>177003</v>
      </c>
      <c r="G25" s="44">
        <f t="shared" si="1"/>
        <v>24.94</v>
      </c>
    </row>
    <row r="26" spans="1:7" ht="21" customHeight="1">
      <c r="A26" s="36" t="s">
        <v>57</v>
      </c>
      <c r="B26" s="36"/>
      <c r="C26" s="36"/>
      <c r="D26" s="36"/>
      <c r="E26" s="37">
        <f t="shared" si="0"/>
        <v>0</v>
      </c>
      <c r="F26" s="36">
        <v>0</v>
      </c>
      <c r="G26" s="37">
        <f t="shared" si="1"/>
        <v>0</v>
      </c>
    </row>
    <row r="27" spans="1:7" ht="21" customHeight="1">
      <c r="A27" s="36" t="s">
        <v>59</v>
      </c>
      <c r="B27" s="36"/>
      <c r="C27" s="36"/>
      <c r="D27" s="36"/>
      <c r="E27" s="37">
        <f t="shared" si="0"/>
        <v>0</v>
      </c>
      <c r="F27" s="36">
        <v>5</v>
      </c>
      <c r="G27" s="37">
        <f t="shared" si="1"/>
        <v>-100</v>
      </c>
    </row>
    <row r="28" spans="1:7" ht="21" customHeight="1">
      <c r="A28" s="36" t="s">
        <v>60</v>
      </c>
      <c r="B28" s="36"/>
      <c r="C28" s="36">
        <v>8</v>
      </c>
      <c r="D28" s="36">
        <v>8</v>
      </c>
      <c r="E28" s="37">
        <f t="shared" si="0"/>
        <v>100</v>
      </c>
      <c r="F28" s="36">
        <v>96</v>
      </c>
      <c r="G28" s="37">
        <f t="shared" si="1"/>
        <v>-91.67</v>
      </c>
    </row>
    <row r="29" spans="1:7" ht="21" customHeight="1">
      <c r="A29" s="36" t="s">
        <v>63</v>
      </c>
      <c r="B29" s="36">
        <v>73929</v>
      </c>
      <c r="C29" s="36">
        <v>69610</v>
      </c>
      <c r="D29" s="36">
        <v>69265</v>
      </c>
      <c r="E29" s="37">
        <f t="shared" si="0"/>
        <v>99.5</v>
      </c>
      <c r="F29" s="36">
        <v>59822</v>
      </c>
      <c r="G29" s="37">
        <f t="shared" si="1"/>
        <v>15.79</v>
      </c>
    </row>
    <row r="30" spans="1:7" ht="21" customHeight="1">
      <c r="A30" s="36" t="s">
        <v>64</v>
      </c>
      <c r="B30" s="36"/>
      <c r="C30" s="36"/>
      <c r="D30" s="36"/>
      <c r="E30" s="37">
        <f t="shared" si="0"/>
        <v>0</v>
      </c>
      <c r="F30" s="36">
        <v>335</v>
      </c>
      <c r="G30" s="37">
        <f t="shared" si="1"/>
        <v>-100</v>
      </c>
    </row>
    <row r="31" spans="1:7" ht="21" customHeight="1">
      <c r="A31" s="36" t="s">
        <v>66</v>
      </c>
      <c r="B31" s="36">
        <v>144</v>
      </c>
      <c r="C31" s="36">
        <v>40</v>
      </c>
      <c r="D31" s="36">
        <v>19</v>
      </c>
      <c r="E31" s="37">
        <f t="shared" si="0"/>
        <v>47.5</v>
      </c>
      <c r="F31" s="36">
        <v>140</v>
      </c>
      <c r="G31" s="37">
        <f t="shared" si="1"/>
        <v>-86.43</v>
      </c>
    </row>
    <row r="32" spans="1:7" ht="21" customHeight="1">
      <c r="A32" s="36" t="s">
        <v>74</v>
      </c>
      <c r="B32" s="36"/>
      <c r="C32" s="36">
        <v>893</v>
      </c>
      <c r="D32" s="36">
        <v>893</v>
      </c>
      <c r="E32" s="37">
        <f t="shared" si="0"/>
        <v>100</v>
      </c>
      <c r="F32" s="36">
        <v>542</v>
      </c>
      <c r="G32" s="37">
        <f t="shared" si="1"/>
        <v>64.76</v>
      </c>
    </row>
    <row r="33" spans="1:7" ht="21" customHeight="1">
      <c r="A33" s="51" t="s">
        <v>76</v>
      </c>
      <c r="B33" s="39">
        <f>B26+B27+B28+B29+B30+B31+B32</f>
        <v>74073</v>
      </c>
      <c r="C33" s="39">
        <f>C26+C27+C28+C29+C30+C31+C32</f>
        <v>70551</v>
      </c>
      <c r="D33" s="39">
        <f>D26+D27+D28+D29+D30+D31+D32</f>
        <v>70185</v>
      </c>
      <c r="E33" s="44">
        <f t="shared" si="0"/>
        <v>99.48</v>
      </c>
      <c r="F33" s="39">
        <f>F26+F27+F28+F29+F30+F31+F32</f>
        <v>60940</v>
      </c>
      <c r="G33" s="44">
        <f t="shared" si="1"/>
        <v>15.17</v>
      </c>
    </row>
    <row r="34" spans="1:7" ht="21" customHeight="1">
      <c r="A34" s="51" t="s">
        <v>77</v>
      </c>
      <c r="B34" s="40">
        <f>B25+B33</f>
        <v>202006</v>
      </c>
      <c r="C34" s="40">
        <f>C25+C33</f>
        <v>291694</v>
      </c>
      <c r="D34" s="40">
        <f>D25+D33</f>
        <v>291328</v>
      </c>
      <c r="E34" s="44">
        <f t="shared" si="0"/>
        <v>99.87</v>
      </c>
      <c r="F34" s="40">
        <f>F25+F33</f>
        <v>237943</v>
      </c>
      <c r="G34" s="44">
        <f t="shared" si="1"/>
        <v>22.44</v>
      </c>
    </row>
  </sheetData>
  <sheetProtection/>
  <mergeCells count="1">
    <mergeCell ref="A1:G1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Zeros="0" zoomScalePageLayoutView="0" workbookViewId="0" topLeftCell="A1">
      <selection activeCell="A1" sqref="A1:F1"/>
    </sheetView>
  </sheetViews>
  <sheetFormatPr defaultColWidth="9.00390625" defaultRowHeight="13.5"/>
  <cols>
    <col min="1" max="1" width="28.875" style="0" customWidth="1"/>
    <col min="2" max="4" width="10.625" style="0" customWidth="1"/>
    <col min="5" max="5" width="10.875" style="0" customWidth="1"/>
    <col min="6" max="6" width="10.625" style="0" customWidth="1"/>
  </cols>
  <sheetData>
    <row r="1" spans="1:9" ht="19.5" customHeight="1">
      <c r="A1" s="109" t="s">
        <v>78</v>
      </c>
      <c r="B1" s="109"/>
      <c r="C1" s="109"/>
      <c r="D1" s="109"/>
      <c r="E1" s="109"/>
      <c r="F1" s="109"/>
      <c r="G1" s="41"/>
      <c r="H1" s="41"/>
      <c r="I1" s="41"/>
    </row>
    <row r="2" spans="1:9" ht="14.25">
      <c r="A2" s="42" t="s">
        <v>79</v>
      </c>
      <c r="B2" s="42"/>
      <c r="C2" s="42"/>
      <c r="D2" s="42"/>
      <c r="E2" s="42"/>
      <c r="F2" s="42" t="s">
        <v>2</v>
      </c>
      <c r="G2" s="41"/>
      <c r="H2" s="41"/>
      <c r="I2" s="41"/>
    </row>
    <row r="3" spans="1:9" ht="16.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1"/>
      <c r="H3" s="41"/>
      <c r="I3" s="41"/>
    </row>
    <row r="4" spans="1:9" ht="16.5" customHeight="1">
      <c r="A4" s="44" t="s">
        <v>9</v>
      </c>
      <c r="B4" s="44">
        <f>SUM(B5:B17)</f>
        <v>14553</v>
      </c>
      <c r="C4" s="44">
        <f>SUM(C5:C17)</f>
        <v>16815</v>
      </c>
      <c r="D4" s="45">
        <f aca="true" t="shared" si="0" ref="D4:D42">ROUND(C4/B4*100,2)</f>
        <v>115.54</v>
      </c>
      <c r="E4" s="44">
        <f>SUM(E5:E17)</f>
        <v>12995</v>
      </c>
      <c r="F4" s="45">
        <f aca="true" t="shared" si="1" ref="F4:F42">ROUND((C4-E4)/E4*100,2)</f>
        <v>29.4</v>
      </c>
      <c r="G4" s="41"/>
      <c r="H4" s="41"/>
      <c r="I4" s="41"/>
    </row>
    <row r="5" spans="1:9" ht="16.5" customHeight="1">
      <c r="A5" s="37" t="s">
        <v>10</v>
      </c>
      <c r="B5" s="37">
        <v>743</v>
      </c>
      <c r="C5" s="37">
        <v>746</v>
      </c>
      <c r="D5" s="46">
        <f t="shared" si="0"/>
        <v>100.4</v>
      </c>
      <c r="E5" s="36">
        <v>388</v>
      </c>
      <c r="F5" s="46">
        <f t="shared" si="1"/>
        <v>92.27</v>
      </c>
      <c r="G5" s="41"/>
      <c r="H5" s="41"/>
      <c r="I5" s="41"/>
    </row>
    <row r="6" spans="1:9" ht="16.5" customHeight="1">
      <c r="A6" s="37" t="s">
        <v>11</v>
      </c>
      <c r="B6" s="37">
        <v>5761</v>
      </c>
      <c r="C6" s="37">
        <v>5284</v>
      </c>
      <c r="D6" s="46">
        <f t="shared" si="0"/>
        <v>91.72</v>
      </c>
      <c r="E6" s="36">
        <v>5419</v>
      </c>
      <c r="F6" s="46">
        <f t="shared" si="1"/>
        <v>-2.49</v>
      </c>
      <c r="G6" s="41"/>
      <c r="H6" s="41"/>
      <c r="I6" s="41"/>
    </row>
    <row r="7" spans="1:9" ht="16.5" customHeight="1">
      <c r="A7" s="37" t="s">
        <v>12</v>
      </c>
      <c r="B7" s="37">
        <v>885</v>
      </c>
      <c r="C7" s="37">
        <v>1150</v>
      </c>
      <c r="D7" s="46">
        <f t="shared" si="0"/>
        <v>129.94</v>
      </c>
      <c r="E7" s="36">
        <v>790</v>
      </c>
      <c r="F7" s="46">
        <f t="shared" si="1"/>
        <v>45.57</v>
      </c>
      <c r="G7" s="41"/>
      <c r="H7" s="41"/>
      <c r="I7" s="41"/>
    </row>
    <row r="8" spans="1:9" ht="16.5" customHeight="1">
      <c r="A8" s="37" t="s">
        <v>13</v>
      </c>
      <c r="B8" s="37">
        <v>142</v>
      </c>
      <c r="C8" s="37">
        <v>123</v>
      </c>
      <c r="D8" s="46">
        <f t="shared" si="0"/>
        <v>86.62</v>
      </c>
      <c r="E8" s="36">
        <v>127</v>
      </c>
      <c r="F8" s="46">
        <f t="shared" si="1"/>
        <v>-3.15</v>
      </c>
      <c r="G8" s="41"/>
      <c r="H8" s="41"/>
      <c r="I8" s="41"/>
    </row>
    <row r="9" spans="1:9" ht="16.5" customHeight="1">
      <c r="A9" s="37" t="s">
        <v>14</v>
      </c>
      <c r="B9" s="37"/>
      <c r="C9" s="37"/>
      <c r="D9" s="46"/>
      <c r="E9" s="36"/>
      <c r="F9" s="46"/>
      <c r="G9" s="41"/>
      <c r="H9" s="41"/>
      <c r="I9" s="48"/>
    </row>
    <row r="10" spans="1:9" ht="16.5" customHeight="1">
      <c r="A10" s="37" t="s">
        <v>15</v>
      </c>
      <c r="B10" s="37">
        <v>480</v>
      </c>
      <c r="C10" s="37">
        <v>568</v>
      </c>
      <c r="D10" s="46">
        <f t="shared" si="0"/>
        <v>118.33</v>
      </c>
      <c r="E10" s="36">
        <v>429</v>
      </c>
      <c r="F10" s="46">
        <f t="shared" si="1"/>
        <v>32.4</v>
      </c>
      <c r="G10" s="41"/>
      <c r="H10" s="41"/>
      <c r="I10" s="41"/>
    </row>
    <row r="11" spans="1:9" ht="16.5" customHeight="1">
      <c r="A11" s="37" t="s">
        <v>16</v>
      </c>
      <c r="B11" s="37">
        <v>162</v>
      </c>
      <c r="C11" s="37">
        <v>146</v>
      </c>
      <c r="D11" s="46">
        <f t="shared" si="0"/>
        <v>90.12</v>
      </c>
      <c r="E11" s="36">
        <v>145</v>
      </c>
      <c r="F11" s="46">
        <f t="shared" si="1"/>
        <v>0.69</v>
      </c>
      <c r="G11" s="41"/>
      <c r="H11" s="41"/>
      <c r="I11" s="41"/>
    </row>
    <row r="12" spans="1:9" ht="16.5" customHeight="1">
      <c r="A12" s="37" t="s">
        <v>17</v>
      </c>
      <c r="B12" s="37">
        <v>91</v>
      </c>
      <c r="C12" s="37">
        <v>276</v>
      </c>
      <c r="D12" s="46">
        <f t="shared" si="0"/>
        <v>303.3</v>
      </c>
      <c r="E12" s="36">
        <v>81</v>
      </c>
      <c r="F12" s="46">
        <f t="shared" si="1"/>
        <v>240.74</v>
      </c>
      <c r="G12" s="41"/>
      <c r="H12" s="41"/>
      <c r="I12" s="41"/>
    </row>
    <row r="13" spans="1:9" ht="16.5" customHeight="1">
      <c r="A13" s="37" t="s">
        <v>18</v>
      </c>
      <c r="B13" s="37">
        <v>572</v>
      </c>
      <c r="C13" s="37">
        <v>422</v>
      </c>
      <c r="D13" s="46">
        <f t="shared" si="0"/>
        <v>73.78</v>
      </c>
      <c r="E13" s="36">
        <v>511</v>
      </c>
      <c r="F13" s="46">
        <f t="shared" si="1"/>
        <v>-17.42</v>
      </c>
      <c r="G13" s="41"/>
      <c r="H13" s="41"/>
      <c r="I13" s="41"/>
    </row>
    <row r="14" spans="1:9" ht="16.5" customHeight="1">
      <c r="A14" s="37" t="s">
        <v>19</v>
      </c>
      <c r="B14" s="37">
        <v>616</v>
      </c>
      <c r="C14" s="37">
        <v>449</v>
      </c>
      <c r="D14" s="46">
        <f t="shared" si="0"/>
        <v>72.89</v>
      </c>
      <c r="E14" s="36">
        <v>550</v>
      </c>
      <c r="F14" s="46">
        <f t="shared" si="1"/>
        <v>-18.36</v>
      </c>
      <c r="G14" s="41"/>
      <c r="H14" s="41"/>
      <c r="I14" s="41"/>
    </row>
    <row r="15" spans="1:9" ht="16.5" customHeight="1">
      <c r="A15" s="37" t="s">
        <v>20</v>
      </c>
      <c r="B15" s="37">
        <v>116</v>
      </c>
      <c r="C15" s="37">
        <v>484</v>
      </c>
      <c r="D15" s="46">
        <f t="shared" si="0"/>
        <v>417.24</v>
      </c>
      <c r="E15" s="36">
        <v>104</v>
      </c>
      <c r="F15" s="46">
        <f t="shared" si="1"/>
        <v>365.38</v>
      </c>
      <c r="G15" s="41"/>
      <c r="H15" s="41"/>
      <c r="I15" s="41"/>
    </row>
    <row r="16" spans="1:9" ht="16.5" customHeight="1">
      <c r="A16" s="37" t="s">
        <v>21</v>
      </c>
      <c r="B16" s="37">
        <v>3190</v>
      </c>
      <c r="C16" s="37">
        <v>4666</v>
      </c>
      <c r="D16" s="46">
        <f t="shared" si="0"/>
        <v>146.27</v>
      </c>
      <c r="E16" s="36">
        <v>2848</v>
      </c>
      <c r="F16" s="46">
        <f t="shared" si="1"/>
        <v>63.83</v>
      </c>
      <c r="G16" s="41"/>
      <c r="H16" s="41"/>
      <c r="I16" s="41"/>
    </row>
    <row r="17" spans="1:6" ht="16.5" customHeight="1">
      <c r="A17" s="37" t="s">
        <v>22</v>
      </c>
      <c r="B17" s="37">
        <v>1795</v>
      </c>
      <c r="C17" s="37">
        <v>2501</v>
      </c>
      <c r="D17" s="46">
        <f t="shared" si="0"/>
        <v>139.33</v>
      </c>
      <c r="E17" s="36">
        <v>1603</v>
      </c>
      <c r="F17" s="46">
        <f t="shared" si="1"/>
        <v>56.02</v>
      </c>
    </row>
    <row r="18" spans="1:6" ht="16.5" customHeight="1">
      <c r="A18" s="44" t="s">
        <v>23</v>
      </c>
      <c r="B18" s="44">
        <f>SUM(B19:B24)</f>
        <v>12288</v>
      </c>
      <c r="C18" s="44">
        <f>SUM(C19:C24)</f>
        <v>11374</v>
      </c>
      <c r="D18" s="45">
        <f t="shared" si="0"/>
        <v>92.56</v>
      </c>
      <c r="E18" s="44">
        <f>SUM(E19:E24)</f>
        <v>10950</v>
      </c>
      <c r="F18" s="45">
        <f t="shared" si="1"/>
        <v>3.87</v>
      </c>
    </row>
    <row r="19" spans="1:6" ht="16.5" customHeight="1">
      <c r="A19" s="37" t="s">
        <v>24</v>
      </c>
      <c r="B19" s="37">
        <v>1380</v>
      </c>
      <c r="C19" s="37">
        <v>1118</v>
      </c>
      <c r="D19" s="46">
        <f t="shared" si="0"/>
        <v>81.01</v>
      </c>
      <c r="E19" s="36">
        <v>667</v>
      </c>
      <c r="F19" s="46">
        <f t="shared" si="1"/>
        <v>67.62</v>
      </c>
    </row>
    <row r="20" spans="1:6" ht="16.5" customHeight="1">
      <c r="A20" s="37" t="s">
        <v>25</v>
      </c>
      <c r="B20" s="37">
        <v>4394</v>
      </c>
      <c r="C20" s="37">
        <v>4748</v>
      </c>
      <c r="D20" s="46">
        <f t="shared" si="0"/>
        <v>108.06</v>
      </c>
      <c r="E20" s="36">
        <v>4488</v>
      </c>
      <c r="F20" s="46">
        <f t="shared" si="1"/>
        <v>5.79</v>
      </c>
    </row>
    <row r="21" spans="1:6" ht="16.5" customHeight="1">
      <c r="A21" s="37" t="s">
        <v>26</v>
      </c>
      <c r="B21" s="37">
        <v>4638</v>
      </c>
      <c r="C21" s="37">
        <v>1933</v>
      </c>
      <c r="D21" s="46">
        <f t="shared" si="0"/>
        <v>41.68</v>
      </c>
      <c r="E21" s="36">
        <v>4120</v>
      </c>
      <c r="F21" s="46">
        <f t="shared" si="1"/>
        <v>-53.08</v>
      </c>
    </row>
    <row r="22" spans="1:6" ht="16.5" customHeight="1">
      <c r="A22" s="37" t="s">
        <v>27</v>
      </c>
      <c r="B22" s="37"/>
      <c r="C22" s="37"/>
      <c r="D22" s="46"/>
      <c r="E22" s="36"/>
      <c r="F22" s="46"/>
    </row>
    <row r="23" spans="1:6" ht="16.5" customHeight="1">
      <c r="A23" s="37" t="s">
        <v>28</v>
      </c>
      <c r="B23" s="37">
        <v>1717</v>
      </c>
      <c r="C23" s="37">
        <v>3347</v>
      </c>
      <c r="D23" s="46">
        <f t="shared" si="0"/>
        <v>194.93</v>
      </c>
      <c r="E23" s="36">
        <v>1533</v>
      </c>
      <c r="F23" s="46">
        <f t="shared" si="1"/>
        <v>118.33</v>
      </c>
    </row>
    <row r="24" spans="1:6" ht="16.5" customHeight="1">
      <c r="A24" s="37" t="s">
        <v>29</v>
      </c>
      <c r="B24" s="37">
        <v>159</v>
      </c>
      <c r="C24" s="37">
        <v>228</v>
      </c>
      <c r="D24" s="46">
        <f t="shared" si="0"/>
        <v>143.4</v>
      </c>
      <c r="E24" s="36">
        <v>142</v>
      </c>
      <c r="F24" s="46">
        <f t="shared" si="1"/>
        <v>60.56</v>
      </c>
    </row>
    <row r="25" spans="1:6" ht="16.5" customHeight="1">
      <c r="A25" s="47" t="s">
        <v>30</v>
      </c>
      <c r="B25" s="44">
        <f>SUM(B4,B18)</f>
        <v>26841</v>
      </c>
      <c r="C25" s="44">
        <f>SUM(C4,C18)</f>
        <v>28189</v>
      </c>
      <c r="D25" s="45">
        <f t="shared" si="0"/>
        <v>105.02</v>
      </c>
      <c r="E25" s="44">
        <f>SUM(E4,E18)</f>
        <v>23945</v>
      </c>
      <c r="F25" s="45">
        <f t="shared" si="1"/>
        <v>17.72</v>
      </c>
    </row>
    <row r="26" spans="1:6" ht="16.5" customHeight="1">
      <c r="A26" s="36" t="s">
        <v>31</v>
      </c>
      <c r="B26" s="36">
        <v>13</v>
      </c>
      <c r="C26" s="36">
        <v>13</v>
      </c>
      <c r="D26" s="46">
        <f t="shared" si="0"/>
        <v>100</v>
      </c>
      <c r="E26" s="36">
        <v>13</v>
      </c>
      <c r="F26" s="46">
        <f t="shared" si="1"/>
        <v>0</v>
      </c>
    </row>
    <row r="27" spans="1:6" ht="16.5" customHeight="1">
      <c r="A27" s="36" t="s">
        <v>32</v>
      </c>
      <c r="B27" s="36">
        <v>122</v>
      </c>
      <c r="C27" s="36">
        <v>13</v>
      </c>
      <c r="D27" s="46">
        <f t="shared" si="0"/>
        <v>10.66</v>
      </c>
      <c r="E27" s="36">
        <v>122</v>
      </c>
      <c r="F27" s="46">
        <f t="shared" si="1"/>
        <v>-89.34</v>
      </c>
    </row>
    <row r="28" spans="1:6" ht="16.5" customHeight="1">
      <c r="A28" s="36" t="s">
        <v>33</v>
      </c>
      <c r="B28" s="36"/>
      <c r="C28" s="36"/>
      <c r="D28" s="46"/>
      <c r="E28" s="36">
        <v>5</v>
      </c>
      <c r="F28" s="46">
        <f t="shared" si="1"/>
        <v>-100</v>
      </c>
    </row>
    <row r="29" spans="1:6" ht="16.5" customHeight="1">
      <c r="A29" s="36" t="s">
        <v>34</v>
      </c>
      <c r="B29" s="36"/>
      <c r="C29" s="36"/>
      <c r="D29" s="46"/>
      <c r="E29" s="36">
        <v>150</v>
      </c>
      <c r="F29" s="46">
        <f t="shared" si="1"/>
        <v>-100</v>
      </c>
    </row>
    <row r="30" spans="1:6" ht="16.5" customHeight="1">
      <c r="A30" s="36" t="s">
        <v>35</v>
      </c>
      <c r="B30" s="36"/>
      <c r="C30" s="36"/>
      <c r="D30" s="46"/>
      <c r="E30" s="36">
        <v>60</v>
      </c>
      <c r="F30" s="46">
        <f t="shared" si="1"/>
        <v>-100</v>
      </c>
    </row>
    <row r="31" spans="1:6" ht="16.5" customHeight="1">
      <c r="A31" s="36" t="s">
        <v>36</v>
      </c>
      <c r="B31" s="36"/>
      <c r="C31" s="36"/>
      <c r="D31" s="46"/>
      <c r="E31" s="36"/>
      <c r="F31" s="46"/>
    </row>
    <row r="32" spans="1:6" ht="16.5" customHeight="1">
      <c r="A32" s="36" t="s">
        <v>37</v>
      </c>
      <c r="B32" s="36"/>
      <c r="C32" s="36"/>
      <c r="D32" s="46"/>
      <c r="E32" s="36">
        <v>70</v>
      </c>
      <c r="F32" s="46">
        <f t="shared" si="1"/>
        <v>-100</v>
      </c>
    </row>
    <row r="33" spans="1:6" ht="16.5" customHeight="1">
      <c r="A33" s="36" t="s">
        <v>38</v>
      </c>
      <c r="B33" s="36">
        <v>21</v>
      </c>
      <c r="C33" s="36">
        <v>130</v>
      </c>
      <c r="D33" s="46">
        <f t="shared" si="0"/>
        <v>619.05</v>
      </c>
      <c r="E33" s="36">
        <v>21</v>
      </c>
      <c r="F33" s="46">
        <f t="shared" si="1"/>
        <v>519.05</v>
      </c>
    </row>
    <row r="34" spans="1:6" ht="16.5" customHeight="1">
      <c r="A34" s="36" t="s">
        <v>39</v>
      </c>
      <c r="B34" s="36"/>
      <c r="C34" s="36"/>
      <c r="D34" s="46"/>
      <c r="E34" s="36"/>
      <c r="F34" s="46"/>
    </row>
    <row r="35" spans="1:6" ht="16.5" customHeight="1">
      <c r="A35" s="36" t="s">
        <v>40</v>
      </c>
      <c r="B35" s="36">
        <v>71846</v>
      </c>
      <c r="C35" s="36">
        <v>53396</v>
      </c>
      <c r="D35" s="46">
        <f t="shared" si="0"/>
        <v>74.32</v>
      </c>
      <c r="E35" s="36">
        <v>49272</v>
      </c>
      <c r="F35" s="46">
        <f t="shared" si="1"/>
        <v>8.37</v>
      </c>
    </row>
    <row r="36" spans="1:6" ht="16.5" customHeight="1">
      <c r="A36" s="36" t="s">
        <v>41</v>
      </c>
      <c r="B36" s="36">
        <v>380</v>
      </c>
      <c r="C36" s="36">
        <v>899</v>
      </c>
      <c r="D36" s="46">
        <f t="shared" si="0"/>
        <v>236.58</v>
      </c>
      <c r="E36" s="36">
        <v>483</v>
      </c>
      <c r="F36" s="46">
        <f t="shared" si="1"/>
        <v>86.13</v>
      </c>
    </row>
    <row r="37" spans="1:6" ht="16.5" customHeight="1">
      <c r="A37" s="36" t="s">
        <v>42</v>
      </c>
      <c r="B37" s="36">
        <v>174</v>
      </c>
      <c r="C37" s="36">
        <v>260</v>
      </c>
      <c r="D37" s="46">
        <f t="shared" si="0"/>
        <v>149.43</v>
      </c>
      <c r="E37" s="36">
        <v>390</v>
      </c>
      <c r="F37" s="46">
        <f t="shared" si="1"/>
        <v>-33.33</v>
      </c>
    </row>
    <row r="38" spans="1:6" ht="16.5" customHeight="1">
      <c r="A38" s="36" t="s">
        <v>43</v>
      </c>
      <c r="B38" s="36">
        <v>1000</v>
      </c>
      <c r="C38" s="36">
        <v>335</v>
      </c>
      <c r="D38" s="46">
        <f t="shared" si="0"/>
        <v>33.5</v>
      </c>
      <c r="E38" s="36">
        <v>256</v>
      </c>
      <c r="F38" s="46">
        <f t="shared" si="1"/>
        <v>30.86</v>
      </c>
    </row>
    <row r="39" spans="1:6" ht="16.5" customHeight="1">
      <c r="A39" s="36" t="s">
        <v>44</v>
      </c>
      <c r="B39" s="36"/>
      <c r="C39" s="36">
        <v>168</v>
      </c>
      <c r="D39" s="46"/>
      <c r="E39" s="36"/>
      <c r="F39" s="46"/>
    </row>
    <row r="40" spans="1:6" ht="16.5" customHeight="1">
      <c r="A40" s="36" t="s">
        <v>45</v>
      </c>
      <c r="B40" s="36"/>
      <c r="C40" s="36">
        <v>9</v>
      </c>
      <c r="D40" s="46"/>
      <c r="E40" s="36"/>
      <c r="F40" s="46"/>
    </row>
    <row r="41" spans="1:6" ht="16.5" customHeight="1">
      <c r="A41" s="38" t="s">
        <v>46</v>
      </c>
      <c r="B41" s="39">
        <f>SUM(B26:B40)</f>
        <v>73556</v>
      </c>
      <c r="C41" s="39">
        <f>SUM(C26:C40)</f>
        <v>55223</v>
      </c>
      <c r="D41" s="45">
        <f t="shared" si="0"/>
        <v>75.08</v>
      </c>
      <c r="E41" s="39">
        <f>SUM(E26:E40)</f>
        <v>50842</v>
      </c>
      <c r="F41" s="45">
        <f t="shared" si="1"/>
        <v>8.62</v>
      </c>
    </row>
    <row r="42" spans="1:6" ht="16.5" customHeight="1">
      <c r="A42" s="38" t="s">
        <v>47</v>
      </c>
      <c r="B42" s="39">
        <f>B25+B41</f>
        <v>100397</v>
      </c>
      <c r="C42" s="39">
        <f>C25+C41</f>
        <v>83412</v>
      </c>
      <c r="D42" s="45">
        <f t="shared" si="0"/>
        <v>83.08</v>
      </c>
      <c r="E42" s="39">
        <f>E25+E41</f>
        <v>74787</v>
      </c>
      <c r="F42" s="45">
        <f t="shared" si="1"/>
        <v>11.53</v>
      </c>
    </row>
  </sheetData>
  <sheetProtection/>
  <mergeCells count="1">
    <mergeCell ref="A1:F1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Zeros="0" zoomScalePageLayoutView="0" workbookViewId="0" topLeftCell="A1">
      <selection activeCell="E31" sqref="E31"/>
    </sheetView>
  </sheetViews>
  <sheetFormatPr defaultColWidth="9.00390625" defaultRowHeight="13.5"/>
  <cols>
    <col min="1" max="1" width="27.125" style="0" customWidth="1"/>
    <col min="2" max="2" width="10.00390625" style="0" customWidth="1"/>
    <col min="3" max="3" width="10.125" style="0" customWidth="1"/>
    <col min="4" max="4" width="8.375" style="0" customWidth="1"/>
    <col min="5" max="5" width="10.625" style="0" customWidth="1"/>
    <col min="6" max="6" width="11.75390625" style="0" customWidth="1"/>
    <col min="7" max="7" width="8.875" style="0" customWidth="1"/>
  </cols>
  <sheetData>
    <row r="1" spans="1:7" ht="22.5">
      <c r="A1" s="110" t="s">
        <v>80</v>
      </c>
      <c r="B1" s="110"/>
      <c r="C1" s="110"/>
      <c r="D1" s="110"/>
      <c r="E1" s="110"/>
      <c r="F1" s="110"/>
      <c r="G1" s="110"/>
    </row>
    <row r="2" spans="1:7" ht="15.75" customHeight="1">
      <c r="A2" s="33" t="s">
        <v>81</v>
      </c>
      <c r="B2" s="34"/>
      <c r="C2" s="34"/>
      <c r="D2" s="34"/>
      <c r="E2" s="34"/>
      <c r="F2" s="111" t="s">
        <v>82</v>
      </c>
      <c r="G2" s="111"/>
    </row>
    <row r="3" spans="1:7" ht="27">
      <c r="A3" s="35" t="s">
        <v>83</v>
      </c>
      <c r="B3" s="35" t="s">
        <v>51</v>
      </c>
      <c r="C3" s="35" t="s">
        <v>52</v>
      </c>
      <c r="D3" s="35" t="s">
        <v>5</v>
      </c>
      <c r="E3" s="35" t="s">
        <v>53</v>
      </c>
      <c r="F3" s="35" t="s">
        <v>7</v>
      </c>
      <c r="G3" s="35" t="s">
        <v>8</v>
      </c>
    </row>
    <row r="4" spans="1:7" ht="21" customHeight="1">
      <c r="A4" s="36" t="s">
        <v>54</v>
      </c>
      <c r="B4" s="37">
        <v>13307</v>
      </c>
      <c r="C4" s="36">
        <v>11544</v>
      </c>
      <c r="D4" s="36">
        <v>11544</v>
      </c>
      <c r="E4" s="36">
        <f aca="true" t="shared" si="0" ref="E4:E34">ROUND(D4/C4*100,2)</f>
        <v>100</v>
      </c>
      <c r="F4" s="36">
        <v>8660</v>
      </c>
      <c r="G4" s="36">
        <f aca="true" t="shared" si="1" ref="G4:G34">ROUND((D4-F4)/F4*100,2)</f>
        <v>33.3</v>
      </c>
    </row>
    <row r="5" spans="1:7" ht="21" customHeight="1">
      <c r="A5" s="36" t="s">
        <v>55</v>
      </c>
      <c r="B5" s="37"/>
      <c r="C5" s="36">
        <v>4</v>
      </c>
      <c r="D5" s="36">
        <v>4</v>
      </c>
      <c r="E5" s="36">
        <f t="shared" si="0"/>
        <v>100</v>
      </c>
      <c r="F5" s="36">
        <v>4</v>
      </c>
      <c r="G5" s="36">
        <f t="shared" si="1"/>
        <v>0</v>
      </c>
    </row>
    <row r="6" spans="1:7" ht="21" customHeight="1">
      <c r="A6" s="36" t="s">
        <v>56</v>
      </c>
      <c r="B6" s="37">
        <v>8290</v>
      </c>
      <c r="C6" s="36">
        <v>9036</v>
      </c>
      <c r="D6" s="36">
        <v>9036</v>
      </c>
      <c r="E6" s="36">
        <f t="shared" si="0"/>
        <v>100</v>
      </c>
      <c r="F6" s="36">
        <v>9635</v>
      </c>
      <c r="G6" s="36">
        <f t="shared" si="1"/>
        <v>-6.22</v>
      </c>
    </row>
    <row r="7" spans="1:7" ht="21" customHeight="1">
      <c r="A7" s="36" t="s">
        <v>57</v>
      </c>
      <c r="B7" s="37">
        <v>22171</v>
      </c>
      <c r="C7" s="36">
        <v>42892</v>
      </c>
      <c r="D7" s="36">
        <v>42892</v>
      </c>
      <c r="E7" s="36">
        <f t="shared" si="0"/>
        <v>100</v>
      </c>
      <c r="F7" s="36">
        <v>40635</v>
      </c>
      <c r="G7" s="36">
        <f t="shared" si="1"/>
        <v>5.55</v>
      </c>
    </row>
    <row r="8" spans="1:7" ht="21" customHeight="1">
      <c r="A8" s="36" t="s">
        <v>58</v>
      </c>
      <c r="B8" s="37">
        <v>2244</v>
      </c>
      <c r="C8" s="36">
        <v>2703</v>
      </c>
      <c r="D8" s="36">
        <v>2703</v>
      </c>
      <c r="E8" s="36">
        <f t="shared" si="0"/>
        <v>100</v>
      </c>
      <c r="F8" s="36">
        <v>1676</v>
      </c>
      <c r="G8" s="36">
        <f t="shared" si="1"/>
        <v>61.28</v>
      </c>
    </row>
    <row r="9" spans="1:7" ht="21" customHeight="1">
      <c r="A9" s="36" t="s">
        <v>59</v>
      </c>
      <c r="B9" s="37">
        <v>1623</v>
      </c>
      <c r="C9" s="36">
        <v>1763</v>
      </c>
      <c r="D9" s="36">
        <v>1763</v>
      </c>
      <c r="E9" s="36">
        <f t="shared" si="0"/>
        <v>100</v>
      </c>
      <c r="F9" s="36">
        <v>1770</v>
      </c>
      <c r="G9" s="36">
        <f t="shared" si="1"/>
        <v>-0.4</v>
      </c>
    </row>
    <row r="10" spans="1:7" ht="21" customHeight="1">
      <c r="A10" s="36" t="s">
        <v>60</v>
      </c>
      <c r="B10" s="37">
        <v>24150</v>
      </c>
      <c r="C10" s="36">
        <v>31024</v>
      </c>
      <c r="D10" s="36">
        <v>31024</v>
      </c>
      <c r="E10" s="36">
        <f t="shared" si="0"/>
        <v>100</v>
      </c>
      <c r="F10" s="36">
        <v>20584</v>
      </c>
      <c r="G10" s="36">
        <f t="shared" si="1"/>
        <v>50.72</v>
      </c>
    </row>
    <row r="11" spans="1:7" ht="21" customHeight="1">
      <c r="A11" s="36" t="s">
        <v>61</v>
      </c>
      <c r="B11" s="37">
        <v>24263</v>
      </c>
      <c r="C11" s="36">
        <v>32579</v>
      </c>
      <c r="D11" s="36">
        <v>32579</v>
      </c>
      <c r="E11" s="36">
        <f t="shared" si="0"/>
        <v>100</v>
      </c>
      <c r="F11" s="36">
        <v>27094</v>
      </c>
      <c r="G11" s="36">
        <f t="shared" si="1"/>
        <v>20.24</v>
      </c>
    </row>
    <row r="12" spans="1:7" ht="21" customHeight="1">
      <c r="A12" s="36" t="s">
        <v>62</v>
      </c>
      <c r="B12" s="37">
        <v>421</v>
      </c>
      <c r="C12" s="36">
        <v>1492</v>
      </c>
      <c r="D12" s="36">
        <v>1492</v>
      </c>
      <c r="E12" s="36">
        <f t="shared" si="0"/>
        <v>100</v>
      </c>
      <c r="F12" s="36">
        <v>2434</v>
      </c>
      <c r="G12" s="36">
        <f t="shared" si="1"/>
        <v>-38.7</v>
      </c>
    </row>
    <row r="13" spans="1:7" ht="21" customHeight="1">
      <c r="A13" s="36" t="s">
        <v>63</v>
      </c>
      <c r="B13" s="37">
        <v>1547</v>
      </c>
      <c r="C13" s="36">
        <v>10802</v>
      </c>
      <c r="D13" s="36">
        <v>10802</v>
      </c>
      <c r="E13" s="36">
        <f t="shared" si="0"/>
        <v>100</v>
      </c>
      <c r="F13" s="36">
        <v>5503</v>
      </c>
      <c r="G13" s="36">
        <f t="shared" si="1"/>
        <v>96.29</v>
      </c>
    </row>
    <row r="14" spans="1:7" ht="21" customHeight="1">
      <c r="A14" s="36" t="s">
        <v>64</v>
      </c>
      <c r="B14" s="37">
        <v>7288</v>
      </c>
      <c r="C14" s="36">
        <v>32926</v>
      </c>
      <c r="D14" s="36">
        <v>32926</v>
      </c>
      <c r="E14" s="36">
        <f t="shared" si="0"/>
        <v>100</v>
      </c>
      <c r="F14" s="36">
        <v>29519</v>
      </c>
      <c r="G14" s="36">
        <f t="shared" si="1"/>
        <v>11.54</v>
      </c>
    </row>
    <row r="15" spans="1:7" ht="21" customHeight="1">
      <c r="A15" s="36" t="s">
        <v>65</v>
      </c>
      <c r="B15" s="37">
        <v>1053</v>
      </c>
      <c r="C15" s="36">
        <v>8528</v>
      </c>
      <c r="D15" s="36">
        <v>8528</v>
      </c>
      <c r="E15" s="36">
        <f t="shared" si="0"/>
        <v>100</v>
      </c>
      <c r="F15" s="36">
        <v>3725</v>
      </c>
      <c r="G15" s="36">
        <f t="shared" si="1"/>
        <v>128.94</v>
      </c>
    </row>
    <row r="16" spans="1:7" ht="21" customHeight="1">
      <c r="A16" s="36" t="s">
        <v>66</v>
      </c>
      <c r="B16" s="37">
        <v>1298</v>
      </c>
      <c r="C16" s="36">
        <v>7893</v>
      </c>
      <c r="D16" s="36">
        <v>7893</v>
      </c>
      <c r="E16" s="36">
        <f t="shared" si="0"/>
        <v>100</v>
      </c>
      <c r="F16" s="36">
        <v>971</v>
      </c>
      <c r="G16" s="36">
        <f t="shared" si="1"/>
        <v>712.87</v>
      </c>
    </row>
    <row r="17" spans="1:7" ht="21" customHeight="1">
      <c r="A17" s="36" t="s">
        <v>67</v>
      </c>
      <c r="B17" s="37">
        <v>87</v>
      </c>
      <c r="C17" s="36">
        <v>1254</v>
      </c>
      <c r="D17" s="36">
        <v>1254</v>
      </c>
      <c r="E17" s="36">
        <f t="shared" si="0"/>
        <v>100</v>
      </c>
      <c r="F17" s="36">
        <v>1016</v>
      </c>
      <c r="G17" s="36">
        <f t="shared" si="1"/>
        <v>23.43</v>
      </c>
    </row>
    <row r="18" spans="1:7" ht="21" customHeight="1">
      <c r="A18" s="36" t="s">
        <v>68</v>
      </c>
      <c r="B18" s="37"/>
      <c r="C18" s="36">
        <v>398</v>
      </c>
      <c r="D18" s="36">
        <v>398</v>
      </c>
      <c r="E18" s="36">
        <f t="shared" si="0"/>
        <v>100</v>
      </c>
      <c r="F18" s="36">
        <v>27</v>
      </c>
      <c r="G18" s="36">
        <f t="shared" si="1"/>
        <v>1374.07</v>
      </c>
    </row>
    <row r="19" spans="1:7" ht="21" customHeight="1">
      <c r="A19" s="36" t="s">
        <v>69</v>
      </c>
      <c r="B19" s="37">
        <v>226</v>
      </c>
      <c r="C19" s="36">
        <v>1048</v>
      </c>
      <c r="D19" s="36">
        <v>1048</v>
      </c>
      <c r="E19" s="36">
        <f t="shared" si="0"/>
        <v>100</v>
      </c>
      <c r="F19" s="36">
        <v>216</v>
      </c>
      <c r="G19" s="36">
        <f t="shared" si="1"/>
        <v>385.19</v>
      </c>
    </row>
    <row r="20" spans="1:7" ht="21" customHeight="1">
      <c r="A20" s="36" t="s">
        <v>70</v>
      </c>
      <c r="B20" s="37">
        <v>2359</v>
      </c>
      <c r="C20" s="36">
        <v>8029</v>
      </c>
      <c r="D20" s="36">
        <v>8029</v>
      </c>
      <c r="E20" s="36">
        <f t="shared" si="0"/>
        <v>100</v>
      </c>
      <c r="F20" s="36">
        <v>3681</v>
      </c>
      <c r="G20" s="36">
        <f t="shared" si="1"/>
        <v>118.12</v>
      </c>
    </row>
    <row r="21" spans="1:7" ht="21" customHeight="1">
      <c r="A21" s="36" t="s">
        <v>71</v>
      </c>
      <c r="B21" s="37">
        <v>166</v>
      </c>
      <c r="C21" s="36">
        <v>1380</v>
      </c>
      <c r="D21" s="36">
        <v>1380</v>
      </c>
      <c r="E21" s="36">
        <f t="shared" si="0"/>
        <v>100</v>
      </c>
      <c r="F21" s="36">
        <v>170</v>
      </c>
      <c r="G21" s="36">
        <f t="shared" si="1"/>
        <v>711.76</v>
      </c>
    </row>
    <row r="22" spans="1:7" ht="21" customHeight="1">
      <c r="A22" s="36" t="s">
        <v>72</v>
      </c>
      <c r="B22" s="37">
        <v>1110</v>
      </c>
      <c r="C22" s="36">
        <v>0</v>
      </c>
      <c r="D22" s="36">
        <v>0</v>
      </c>
      <c r="E22" s="36"/>
      <c r="F22" s="36"/>
      <c r="G22" s="36"/>
    </row>
    <row r="23" spans="1:7" ht="21" customHeight="1">
      <c r="A23" s="36" t="s">
        <v>73</v>
      </c>
      <c r="B23" s="37"/>
      <c r="C23" s="36">
        <v>266</v>
      </c>
      <c r="D23" s="36">
        <v>266</v>
      </c>
      <c r="E23" s="36">
        <f t="shared" si="0"/>
        <v>100</v>
      </c>
      <c r="F23" s="36">
        <v>190</v>
      </c>
      <c r="G23" s="36">
        <f t="shared" si="1"/>
        <v>40</v>
      </c>
    </row>
    <row r="24" spans="1:7" ht="21" customHeight="1">
      <c r="A24" s="36" t="s">
        <v>74</v>
      </c>
      <c r="B24" s="37">
        <v>1914</v>
      </c>
      <c r="C24" s="36">
        <v>205</v>
      </c>
      <c r="D24" s="36">
        <v>205</v>
      </c>
      <c r="E24" s="36">
        <f t="shared" si="0"/>
        <v>100</v>
      </c>
      <c r="F24" s="36">
        <v>136</v>
      </c>
      <c r="G24" s="36">
        <f t="shared" si="1"/>
        <v>50.74</v>
      </c>
    </row>
    <row r="25" spans="1:7" ht="21" customHeight="1">
      <c r="A25" s="38" t="s">
        <v>75</v>
      </c>
      <c r="B25" s="39">
        <f>SUM(B4:B24)</f>
        <v>113517</v>
      </c>
      <c r="C25" s="39">
        <f>SUM(C4:C24)</f>
        <v>205766</v>
      </c>
      <c r="D25" s="39">
        <f>SUM(D4:D24)</f>
        <v>205766</v>
      </c>
      <c r="E25" s="39">
        <f t="shared" si="0"/>
        <v>100</v>
      </c>
      <c r="F25" s="39">
        <f>SUM(F4:F24)</f>
        <v>157646</v>
      </c>
      <c r="G25" s="39">
        <f t="shared" si="1"/>
        <v>30.52</v>
      </c>
    </row>
    <row r="26" spans="1:7" ht="21" customHeight="1">
      <c r="A26" s="36" t="s">
        <v>57</v>
      </c>
      <c r="B26" s="36"/>
      <c r="C26" s="36"/>
      <c r="D26" s="36"/>
      <c r="E26" s="36"/>
      <c r="F26" s="36"/>
      <c r="G26" s="36"/>
    </row>
    <row r="27" spans="1:7" ht="21" customHeight="1">
      <c r="A27" s="36" t="s">
        <v>59</v>
      </c>
      <c r="B27" s="36"/>
      <c r="C27" s="36"/>
      <c r="D27" s="36"/>
      <c r="E27" s="36"/>
      <c r="F27" s="36">
        <v>5</v>
      </c>
      <c r="G27" s="36">
        <f t="shared" si="1"/>
        <v>-100</v>
      </c>
    </row>
    <row r="28" spans="1:7" ht="21" customHeight="1">
      <c r="A28" s="36" t="s">
        <v>60</v>
      </c>
      <c r="B28" s="36"/>
      <c r="C28" s="36">
        <v>8</v>
      </c>
      <c r="D28" s="36">
        <v>8</v>
      </c>
      <c r="E28" s="36">
        <f t="shared" si="0"/>
        <v>100</v>
      </c>
      <c r="F28" s="36">
        <v>96</v>
      </c>
      <c r="G28" s="36">
        <f t="shared" si="1"/>
        <v>-91.67</v>
      </c>
    </row>
    <row r="29" spans="1:7" ht="21" customHeight="1">
      <c r="A29" s="36" t="s">
        <v>63</v>
      </c>
      <c r="B29" s="36">
        <v>73929</v>
      </c>
      <c r="C29" s="36">
        <v>58494</v>
      </c>
      <c r="D29" s="36">
        <v>58149</v>
      </c>
      <c r="E29" s="36">
        <f t="shared" si="0"/>
        <v>99.41</v>
      </c>
      <c r="F29" s="36">
        <v>59806</v>
      </c>
      <c r="G29" s="36">
        <f t="shared" si="1"/>
        <v>-2.77</v>
      </c>
    </row>
    <row r="30" spans="1:7" ht="21" customHeight="1">
      <c r="A30" s="36" t="s">
        <v>64</v>
      </c>
      <c r="B30" s="36"/>
      <c r="C30" s="36"/>
      <c r="D30" s="36"/>
      <c r="E30" s="36"/>
      <c r="F30" s="36">
        <v>335</v>
      </c>
      <c r="G30" s="36">
        <f t="shared" si="1"/>
        <v>-100</v>
      </c>
    </row>
    <row r="31" spans="1:7" ht="21" customHeight="1">
      <c r="A31" s="36" t="s">
        <v>66</v>
      </c>
      <c r="B31" s="36">
        <v>144</v>
      </c>
      <c r="C31" s="36">
        <v>40</v>
      </c>
      <c r="D31" s="36">
        <v>19</v>
      </c>
      <c r="E31" s="36">
        <f t="shared" si="0"/>
        <v>47.5</v>
      </c>
      <c r="F31" s="36">
        <v>135</v>
      </c>
      <c r="G31" s="36">
        <f t="shared" si="1"/>
        <v>-85.93</v>
      </c>
    </row>
    <row r="32" spans="1:7" ht="21" customHeight="1">
      <c r="A32" s="36" t="s">
        <v>74</v>
      </c>
      <c r="B32" s="36"/>
      <c r="C32" s="36">
        <v>726</v>
      </c>
      <c r="D32" s="36">
        <v>726</v>
      </c>
      <c r="E32" s="36">
        <f t="shared" si="0"/>
        <v>100</v>
      </c>
      <c r="F32" s="36">
        <v>423</v>
      </c>
      <c r="G32" s="36">
        <f t="shared" si="1"/>
        <v>71.63</v>
      </c>
    </row>
    <row r="33" spans="1:7" ht="21" customHeight="1">
      <c r="A33" s="38" t="s">
        <v>76</v>
      </c>
      <c r="B33" s="39">
        <f>SUM(B26:B32)</f>
        <v>74073</v>
      </c>
      <c r="C33" s="39">
        <f>SUM(C26:C32)</f>
        <v>59268</v>
      </c>
      <c r="D33" s="39">
        <f>SUM(D26:D32)</f>
        <v>58902</v>
      </c>
      <c r="E33" s="39">
        <f t="shared" si="0"/>
        <v>99.38</v>
      </c>
      <c r="F33" s="39">
        <f>SUM(F26:F32)</f>
        <v>60800</v>
      </c>
      <c r="G33" s="39">
        <f t="shared" si="1"/>
        <v>-3.12</v>
      </c>
    </row>
    <row r="34" spans="1:7" ht="21" customHeight="1">
      <c r="A34" s="38" t="s">
        <v>77</v>
      </c>
      <c r="B34" s="40">
        <f>B25+B33</f>
        <v>187590</v>
      </c>
      <c r="C34" s="40">
        <f>C25+C33</f>
        <v>265034</v>
      </c>
      <c r="D34" s="40">
        <f>D25+D33</f>
        <v>264668</v>
      </c>
      <c r="E34" s="39">
        <f t="shared" si="0"/>
        <v>99.86</v>
      </c>
      <c r="F34" s="40">
        <f>F25+F33</f>
        <v>218446</v>
      </c>
      <c r="G34" s="39">
        <f t="shared" si="1"/>
        <v>21.16</v>
      </c>
    </row>
  </sheetData>
  <sheetProtection/>
  <mergeCells count="2">
    <mergeCell ref="A1:G1"/>
    <mergeCell ref="F2:G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24.375" style="0" customWidth="1"/>
    <col min="2" max="2" width="10.75390625" style="0" customWidth="1"/>
    <col min="3" max="4" width="10.50390625" style="0" customWidth="1"/>
    <col min="5" max="5" width="10.75390625" style="0" customWidth="1"/>
    <col min="6" max="7" width="10.50390625" style="0" customWidth="1"/>
  </cols>
  <sheetData>
    <row r="1" spans="1:7" ht="28.5" customHeight="1">
      <c r="A1" s="112" t="s">
        <v>84</v>
      </c>
      <c r="B1" s="112"/>
      <c r="C1" s="112"/>
      <c r="D1" s="112"/>
      <c r="E1" s="112"/>
      <c r="F1" s="112"/>
      <c r="G1" s="112"/>
    </row>
    <row r="2" spans="1:7" ht="18" customHeight="1">
      <c r="A2" s="28" t="s">
        <v>85</v>
      </c>
      <c r="B2" s="28"/>
      <c r="C2" s="28"/>
      <c r="D2" s="28"/>
      <c r="F2" s="113" t="s">
        <v>86</v>
      </c>
      <c r="G2" s="113"/>
    </row>
    <row r="3" spans="1:7" ht="37.5" customHeight="1">
      <c r="A3" s="120" t="s">
        <v>87</v>
      </c>
      <c r="B3" s="114" t="s">
        <v>88</v>
      </c>
      <c r="C3" s="115"/>
      <c r="D3" s="116"/>
      <c r="E3" s="117" t="s">
        <v>89</v>
      </c>
      <c r="F3" s="118"/>
      <c r="G3" s="119"/>
    </row>
    <row r="4" spans="1:7" ht="37.5" customHeight="1">
      <c r="A4" s="121"/>
      <c r="B4" s="3" t="s">
        <v>51</v>
      </c>
      <c r="C4" s="3" t="s">
        <v>5</v>
      </c>
      <c r="D4" s="3" t="s">
        <v>90</v>
      </c>
      <c r="E4" s="3" t="s">
        <v>51</v>
      </c>
      <c r="F4" s="3" t="s">
        <v>5</v>
      </c>
      <c r="G4" s="3" t="s">
        <v>90</v>
      </c>
    </row>
    <row r="5" spans="1:7" ht="37.5" customHeight="1">
      <c r="A5" s="29" t="s">
        <v>91</v>
      </c>
      <c r="B5" s="30">
        <f>SUM(B6:B7)</f>
        <v>31877</v>
      </c>
      <c r="C5" s="30">
        <f>SUM(C6:C7)</f>
        <v>34871</v>
      </c>
      <c r="D5" s="30">
        <f>IF(B5&gt;0,ROUND(C5/B5*100,2),0)</f>
        <v>109.39</v>
      </c>
      <c r="E5" s="30">
        <f>SUM(E6:E7)</f>
        <v>28037</v>
      </c>
      <c r="F5" s="30">
        <f>SUM(F6:F7)</f>
        <v>29600</v>
      </c>
      <c r="G5" s="30">
        <f>IF(E5&gt;0,ROUND(F5/E5*100,2),0)</f>
        <v>105.57</v>
      </c>
    </row>
    <row r="6" spans="1:7" ht="37.5" customHeight="1">
      <c r="A6" s="30" t="s">
        <v>92</v>
      </c>
      <c r="B6" s="30">
        <v>22665</v>
      </c>
      <c r="C6" s="30">
        <v>23781</v>
      </c>
      <c r="D6" s="30">
        <f>IF(B6&gt;0,ROUND(C6/B6*100,2),0)</f>
        <v>104.92</v>
      </c>
      <c r="E6" s="31">
        <v>21793</v>
      </c>
      <c r="F6" s="31">
        <v>22048</v>
      </c>
      <c r="G6" s="32">
        <f>IF(E6&gt;0,ROUND(F6/E6*100,2),0)</f>
        <v>101.17</v>
      </c>
    </row>
    <row r="7" spans="1:7" ht="37.5" customHeight="1">
      <c r="A7" s="30" t="s">
        <v>93</v>
      </c>
      <c r="B7" s="30">
        <v>9212</v>
      </c>
      <c r="C7" s="30">
        <v>11090</v>
      </c>
      <c r="D7" s="30">
        <f>IF(B7&gt;0,ROUND(C7/B7*100,2),0)</f>
        <v>120.39</v>
      </c>
      <c r="E7" s="31">
        <v>6244</v>
      </c>
      <c r="F7" s="31">
        <v>7552</v>
      </c>
      <c r="G7" s="32">
        <f>IF(E7&gt;0,ROUND(F7/E7*100,2),0)</f>
        <v>120.95</v>
      </c>
    </row>
  </sheetData>
  <sheetProtection/>
  <mergeCells count="5">
    <mergeCell ref="A1:G1"/>
    <mergeCell ref="F2:G2"/>
    <mergeCell ref="B3:D3"/>
    <mergeCell ref="E3:G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showZeros="0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51.50390625" style="0" customWidth="1"/>
    <col min="2" max="2" width="32.125" style="0" customWidth="1"/>
  </cols>
  <sheetData>
    <row r="1" spans="1:2" ht="34.5" customHeight="1">
      <c r="A1" s="122" t="s">
        <v>94</v>
      </c>
      <c r="B1" s="122"/>
    </row>
    <row r="2" spans="1:2" ht="15" customHeight="1">
      <c r="A2" s="14" t="s">
        <v>95</v>
      </c>
      <c r="B2" s="15" t="s">
        <v>96</v>
      </c>
    </row>
    <row r="3" spans="1:2" ht="19.5" customHeight="1">
      <c r="A3" s="16" t="s">
        <v>97</v>
      </c>
      <c r="B3" s="16" t="s">
        <v>98</v>
      </c>
    </row>
    <row r="4" spans="1:2" ht="19.5" customHeight="1">
      <c r="A4" s="17" t="s">
        <v>9</v>
      </c>
      <c r="B4" s="18">
        <f>SUM(B5:B16)</f>
        <v>20178</v>
      </c>
    </row>
    <row r="5" spans="1:2" ht="19.5" customHeight="1">
      <c r="A5" s="19" t="s">
        <v>99</v>
      </c>
      <c r="B5" s="18">
        <v>5017</v>
      </c>
    </row>
    <row r="6" spans="1:2" ht="19.5" customHeight="1">
      <c r="A6" s="19" t="s">
        <v>100</v>
      </c>
      <c r="B6" s="18">
        <v>2219</v>
      </c>
    </row>
    <row r="7" spans="1:2" ht="19.5" customHeight="1">
      <c r="A7" s="19" t="s">
        <v>101</v>
      </c>
      <c r="B7" s="18">
        <v>1380</v>
      </c>
    </row>
    <row r="8" spans="1:2" ht="19.5" customHeight="1">
      <c r="A8" s="19" t="s">
        <v>102</v>
      </c>
      <c r="B8" s="18">
        <v>148</v>
      </c>
    </row>
    <row r="9" spans="1:2" ht="19.5" customHeight="1">
      <c r="A9" s="19" t="s">
        <v>103</v>
      </c>
      <c r="B9" s="18">
        <v>682</v>
      </c>
    </row>
    <row r="10" spans="1:2" ht="19.5" customHeight="1">
      <c r="A10" s="19" t="s">
        <v>104</v>
      </c>
      <c r="B10" s="18">
        <v>175</v>
      </c>
    </row>
    <row r="11" spans="1:2" ht="19.5" customHeight="1">
      <c r="A11" s="19" t="s">
        <v>105</v>
      </c>
      <c r="B11" s="18">
        <v>331</v>
      </c>
    </row>
    <row r="12" spans="1:2" ht="19.5" customHeight="1">
      <c r="A12" s="19" t="s">
        <v>106</v>
      </c>
      <c r="B12" s="18">
        <v>506</v>
      </c>
    </row>
    <row r="13" spans="1:2" ht="19.5" customHeight="1">
      <c r="A13" s="19" t="s">
        <v>107</v>
      </c>
      <c r="B13" s="18">
        <v>539</v>
      </c>
    </row>
    <row r="14" spans="1:2" ht="19.5" customHeight="1">
      <c r="A14" s="19" t="s">
        <v>108</v>
      </c>
      <c r="B14" s="18">
        <v>581</v>
      </c>
    </row>
    <row r="15" spans="1:2" ht="19.5" customHeight="1">
      <c r="A15" s="19" t="s">
        <v>109</v>
      </c>
      <c r="B15" s="18">
        <v>5599</v>
      </c>
    </row>
    <row r="16" spans="1:2" ht="19.5" customHeight="1">
      <c r="A16" s="19" t="s">
        <v>110</v>
      </c>
      <c r="B16" s="18">
        <v>3001</v>
      </c>
    </row>
    <row r="17" spans="1:2" ht="19.5" customHeight="1">
      <c r="A17" s="20" t="s">
        <v>23</v>
      </c>
      <c r="B17" s="18">
        <f>B18+B19+B20+B21+B22</f>
        <v>13323</v>
      </c>
    </row>
    <row r="18" spans="1:2" ht="19.5" customHeight="1">
      <c r="A18" s="19" t="s">
        <v>111</v>
      </c>
      <c r="B18" s="18">
        <v>2706</v>
      </c>
    </row>
    <row r="19" spans="1:2" ht="19.5" customHeight="1">
      <c r="A19" s="19" t="s">
        <v>112</v>
      </c>
      <c r="B19" s="18">
        <v>4685</v>
      </c>
    </row>
    <row r="20" spans="1:2" ht="19.5" customHeight="1">
      <c r="A20" s="19" t="s">
        <v>113</v>
      </c>
      <c r="B20" s="18">
        <v>2262</v>
      </c>
    </row>
    <row r="21" spans="1:2" ht="19.5" customHeight="1">
      <c r="A21" s="19" t="s">
        <v>114</v>
      </c>
      <c r="B21" s="18">
        <v>3403</v>
      </c>
    </row>
    <row r="22" spans="1:2" ht="19.5" customHeight="1">
      <c r="A22" s="21" t="s">
        <v>115</v>
      </c>
      <c r="B22" s="22">
        <v>267</v>
      </c>
    </row>
    <row r="23" spans="1:2" ht="19.5" customHeight="1">
      <c r="A23" s="23" t="s">
        <v>116</v>
      </c>
      <c r="B23" s="24">
        <f>B4+B17</f>
        <v>33501</v>
      </c>
    </row>
    <row r="24" spans="1:2" ht="19.5" customHeight="1">
      <c r="A24" s="19" t="s">
        <v>40</v>
      </c>
      <c r="B24" s="18">
        <v>58737</v>
      </c>
    </row>
    <row r="25" spans="1:2" ht="19.5" customHeight="1">
      <c r="A25" s="19" t="s">
        <v>117</v>
      </c>
      <c r="B25" s="18">
        <v>989</v>
      </c>
    </row>
    <row r="26" spans="1:2" ht="19.5" customHeight="1">
      <c r="A26" s="19" t="s">
        <v>118</v>
      </c>
      <c r="B26" s="18">
        <v>286</v>
      </c>
    </row>
    <row r="27" spans="1:2" ht="19.5" customHeight="1">
      <c r="A27" s="19" t="s">
        <v>43</v>
      </c>
      <c r="B27" s="18">
        <v>369</v>
      </c>
    </row>
    <row r="28" spans="1:2" ht="19.5" customHeight="1">
      <c r="A28" s="19" t="s">
        <v>44</v>
      </c>
      <c r="B28" s="18">
        <v>185</v>
      </c>
    </row>
    <row r="29" spans="1:2" ht="19.5" customHeight="1">
      <c r="A29" s="19" t="s">
        <v>31</v>
      </c>
      <c r="B29" s="18">
        <v>14</v>
      </c>
    </row>
    <row r="30" spans="1:2" ht="19.5" customHeight="1">
      <c r="A30" s="19" t="s">
        <v>32</v>
      </c>
      <c r="B30" s="18">
        <v>14</v>
      </c>
    </row>
    <row r="31" spans="1:2" ht="19.5" customHeight="1">
      <c r="A31" s="19" t="s">
        <v>45</v>
      </c>
      <c r="B31" s="18">
        <v>10</v>
      </c>
    </row>
    <row r="32" spans="1:2" ht="19.5" customHeight="1">
      <c r="A32" s="25" t="s">
        <v>46</v>
      </c>
      <c r="B32" s="24">
        <f>SUM(B24:B31)</f>
        <v>60604</v>
      </c>
    </row>
    <row r="33" spans="1:2" ht="19.5" customHeight="1">
      <c r="A33" s="26" t="s">
        <v>47</v>
      </c>
      <c r="B33" s="27">
        <f>B23+B32</f>
        <v>94105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46.375" style="0" customWidth="1"/>
    <col min="2" max="2" width="11.50390625" style="0" customWidth="1"/>
    <col min="3" max="3" width="9.375" style="0" customWidth="1"/>
    <col min="4" max="4" width="12.125" style="0" customWidth="1"/>
    <col min="5" max="5" width="10.125" style="0" customWidth="1"/>
  </cols>
  <sheetData>
    <row r="1" spans="1:5" ht="19.5" customHeight="1">
      <c r="A1" s="123" t="s">
        <v>175</v>
      </c>
      <c r="B1" s="123"/>
      <c r="C1" s="123"/>
      <c r="D1" s="123"/>
      <c r="E1" s="123"/>
    </row>
    <row r="2" spans="1:5" ht="12" customHeight="1">
      <c r="A2" s="52" t="s">
        <v>202</v>
      </c>
      <c r="B2" s="53"/>
      <c r="C2" s="54"/>
      <c r="D2" s="124" t="s">
        <v>119</v>
      </c>
      <c r="E2" s="124"/>
    </row>
    <row r="3" spans="1:5" ht="13.5" customHeight="1">
      <c r="A3" s="127" t="s">
        <v>120</v>
      </c>
      <c r="B3" s="129" t="s">
        <v>121</v>
      </c>
      <c r="C3" s="125" t="s">
        <v>176</v>
      </c>
      <c r="D3" s="126"/>
      <c r="E3" s="131" t="s">
        <v>122</v>
      </c>
    </row>
    <row r="4" spans="1:5" ht="13.5" customHeight="1">
      <c r="A4" s="128"/>
      <c r="B4" s="130"/>
      <c r="C4" s="55" t="s">
        <v>123</v>
      </c>
      <c r="D4" s="55" t="s">
        <v>124</v>
      </c>
      <c r="E4" s="132"/>
    </row>
    <row r="5" spans="1:5" ht="18" customHeight="1">
      <c r="A5" s="56" t="s">
        <v>125</v>
      </c>
      <c r="B5" s="57">
        <f>C5+D5</f>
        <v>33501</v>
      </c>
      <c r="C5" s="57"/>
      <c r="D5" s="57">
        <v>33501</v>
      </c>
      <c r="E5" s="58"/>
    </row>
    <row r="6" spans="1:5" ht="18" customHeight="1">
      <c r="A6" s="59" t="s">
        <v>126</v>
      </c>
      <c r="B6" s="57">
        <f aca="true" t="shared" si="0" ref="B6:B35">C6+D6</f>
        <v>128126</v>
      </c>
      <c r="C6" s="57">
        <f>C7+C12+C25</f>
        <v>65998</v>
      </c>
      <c r="D6" s="57">
        <f>D7+D12+D25</f>
        <v>62128</v>
      </c>
      <c r="E6" s="58"/>
    </row>
    <row r="7" spans="1:5" ht="18" customHeight="1">
      <c r="A7" s="59" t="s">
        <v>127</v>
      </c>
      <c r="B7" s="57">
        <f t="shared" si="0"/>
        <v>1665</v>
      </c>
      <c r="C7" s="57">
        <f>SUM(C8:C11)</f>
        <v>0</v>
      </c>
      <c r="D7" s="57">
        <f>SUM(D8:D11)</f>
        <v>1665</v>
      </c>
      <c r="E7" s="58"/>
    </row>
    <row r="8" spans="1:5" ht="18" customHeight="1">
      <c r="A8" s="60" t="s">
        <v>177</v>
      </c>
      <c r="B8" s="57">
        <f t="shared" si="0"/>
        <v>698</v>
      </c>
      <c r="C8" s="61"/>
      <c r="D8" s="57">
        <v>698</v>
      </c>
      <c r="E8" s="58"/>
    </row>
    <row r="9" spans="1:5" ht="18" customHeight="1">
      <c r="A9" s="60" t="s">
        <v>128</v>
      </c>
      <c r="B9" s="57">
        <f t="shared" si="0"/>
        <v>108</v>
      </c>
      <c r="C9" s="61"/>
      <c r="D9" s="57">
        <v>108</v>
      </c>
      <c r="E9" s="58" t="s">
        <v>129</v>
      </c>
    </row>
    <row r="10" spans="1:5" ht="18" customHeight="1">
      <c r="A10" s="60" t="s">
        <v>130</v>
      </c>
      <c r="B10" s="57">
        <f t="shared" si="0"/>
        <v>822</v>
      </c>
      <c r="C10" s="57"/>
      <c r="D10" s="57">
        <v>822</v>
      </c>
      <c r="E10" s="58" t="s">
        <v>129</v>
      </c>
    </row>
    <row r="11" spans="1:5" ht="18" customHeight="1">
      <c r="A11" s="60" t="s">
        <v>131</v>
      </c>
      <c r="B11" s="57">
        <f t="shared" si="0"/>
        <v>37</v>
      </c>
      <c r="C11" s="57"/>
      <c r="D11" s="57">
        <v>37</v>
      </c>
      <c r="E11" s="58" t="s">
        <v>129</v>
      </c>
    </row>
    <row r="12" spans="1:5" ht="18" customHeight="1">
      <c r="A12" s="59" t="s">
        <v>132</v>
      </c>
      <c r="B12" s="57">
        <f t="shared" si="0"/>
        <v>99341</v>
      </c>
      <c r="C12" s="57">
        <f>SUM(C13,C16:C24)</f>
        <v>38878</v>
      </c>
      <c r="D12" s="57">
        <f>SUM(D13,D24,,D19,D18,D20,D21,D23,D16,D17)</f>
        <v>60463</v>
      </c>
      <c r="E12" s="58"/>
    </row>
    <row r="13" spans="1:5" ht="18" customHeight="1">
      <c r="A13" s="62" t="s">
        <v>133</v>
      </c>
      <c r="B13" s="57">
        <f t="shared" si="0"/>
        <v>60095</v>
      </c>
      <c r="C13" s="57">
        <f>SUM(C14:C15)</f>
        <v>9067</v>
      </c>
      <c r="D13" s="57">
        <f>SUM(D14:D15)</f>
        <v>51028</v>
      </c>
      <c r="E13" s="58"/>
    </row>
    <row r="14" spans="1:5" ht="18" customHeight="1">
      <c r="A14" s="63" t="s">
        <v>134</v>
      </c>
      <c r="B14" s="57">
        <f t="shared" si="0"/>
        <v>20964</v>
      </c>
      <c r="C14" s="57"/>
      <c r="D14" s="57">
        <v>20964</v>
      </c>
      <c r="E14" s="58" t="s">
        <v>129</v>
      </c>
    </row>
    <row r="15" spans="1:5" ht="18" customHeight="1">
      <c r="A15" s="63" t="s">
        <v>178</v>
      </c>
      <c r="B15" s="57">
        <f t="shared" si="0"/>
        <v>39131</v>
      </c>
      <c r="C15" s="61">
        <v>9067</v>
      </c>
      <c r="D15" s="57">
        <v>30064</v>
      </c>
      <c r="E15" s="58"/>
    </row>
    <row r="16" spans="1:5" ht="18" customHeight="1">
      <c r="A16" s="64" t="s">
        <v>179</v>
      </c>
      <c r="B16" s="57">
        <f>C16+D16</f>
        <v>1270</v>
      </c>
      <c r="C16" s="57">
        <v>1270</v>
      </c>
      <c r="D16" s="57"/>
      <c r="E16" s="58"/>
    </row>
    <row r="17" spans="1:5" ht="18" customHeight="1">
      <c r="A17" s="65" t="s">
        <v>180</v>
      </c>
      <c r="B17" s="57">
        <f>C17+D17</f>
        <v>2243</v>
      </c>
      <c r="C17" s="57">
        <v>220</v>
      </c>
      <c r="D17" s="57">
        <v>2023</v>
      </c>
      <c r="E17" s="58"/>
    </row>
    <row r="18" spans="1:5" ht="18" customHeight="1">
      <c r="A18" s="65" t="s">
        <v>181</v>
      </c>
      <c r="B18" s="57">
        <f t="shared" si="0"/>
        <v>2043</v>
      </c>
      <c r="C18" s="57">
        <v>2043</v>
      </c>
      <c r="D18" s="57"/>
      <c r="E18" s="66"/>
    </row>
    <row r="19" spans="1:5" ht="18" customHeight="1">
      <c r="A19" s="60" t="s">
        <v>182</v>
      </c>
      <c r="B19" s="57">
        <f>C19+D19</f>
        <v>6010</v>
      </c>
      <c r="C19" s="57">
        <v>6010</v>
      </c>
      <c r="D19" s="57"/>
      <c r="E19" s="58"/>
    </row>
    <row r="20" spans="1:5" ht="18" customHeight="1">
      <c r="A20" s="65" t="s">
        <v>183</v>
      </c>
      <c r="B20" s="57">
        <f t="shared" si="0"/>
        <v>6046</v>
      </c>
      <c r="C20" s="57">
        <v>6046</v>
      </c>
      <c r="D20" s="57"/>
      <c r="E20" s="58"/>
    </row>
    <row r="21" spans="1:5" ht="18" customHeight="1">
      <c r="A21" s="65" t="s">
        <v>184</v>
      </c>
      <c r="B21" s="57">
        <f t="shared" si="0"/>
        <v>13728</v>
      </c>
      <c r="C21" s="57">
        <v>13728</v>
      </c>
      <c r="D21" s="57"/>
      <c r="E21" s="58"/>
    </row>
    <row r="22" spans="1:5" ht="18" customHeight="1">
      <c r="A22" s="65" t="s">
        <v>185</v>
      </c>
      <c r="B22" s="57">
        <f t="shared" si="0"/>
        <v>476</v>
      </c>
      <c r="C22" s="57">
        <v>476</v>
      </c>
      <c r="D22" s="57"/>
      <c r="E22" s="58"/>
    </row>
    <row r="23" spans="1:5" ht="18" customHeight="1">
      <c r="A23" s="65" t="s">
        <v>186</v>
      </c>
      <c r="B23" s="57">
        <f t="shared" si="0"/>
        <v>2300</v>
      </c>
      <c r="C23" s="57"/>
      <c r="D23" s="57">
        <v>2300</v>
      </c>
      <c r="E23" s="58"/>
    </row>
    <row r="24" spans="1:5" ht="18" customHeight="1">
      <c r="A24" s="60" t="s">
        <v>187</v>
      </c>
      <c r="B24" s="57">
        <f>C24+D24</f>
        <v>5130</v>
      </c>
      <c r="C24" s="61">
        <v>18</v>
      </c>
      <c r="D24" s="57">
        <v>5112</v>
      </c>
      <c r="E24" s="58" t="s">
        <v>129</v>
      </c>
    </row>
    <row r="25" spans="1:5" ht="18" customHeight="1">
      <c r="A25" s="67" t="s">
        <v>135</v>
      </c>
      <c r="B25" s="57">
        <f t="shared" si="0"/>
        <v>27120</v>
      </c>
      <c r="C25" s="57">
        <v>27120</v>
      </c>
      <c r="D25" s="57"/>
      <c r="E25" s="58"/>
    </row>
    <row r="26" spans="1:5" ht="18" customHeight="1">
      <c r="A26" s="56" t="s">
        <v>136</v>
      </c>
      <c r="B26" s="57">
        <f t="shared" si="0"/>
        <v>3154</v>
      </c>
      <c r="C26" s="57">
        <f>SUM(C27:C29)</f>
        <v>0</v>
      </c>
      <c r="D26" s="57">
        <f>SUM(D27:D29)</f>
        <v>3154</v>
      </c>
      <c r="E26" s="58"/>
    </row>
    <row r="27" spans="1:5" ht="18" customHeight="1">
      <c r="A27" s="60" t="s">
        <v>137</v>
      </c>
      <c r="B27" s="57">
        <f t="shared" si="0"/>
        <v>0</v>
      </c>
      <c r="C27" s="57"/>
      <c r="D27" s="57"/>
      <c r="E27" s="58"/>
    </row>
    <row r="28" spans="1:5" ht="18" customHeight="1">
      <c r="A28" s="60" t="s">
        <v>138</v>
      </c>
      <c r="B28" s="57">
        <f t="shared" si="0"/>
        <v>0</v>
      </c>
      <c r="C28" s="57"/>
      <c r="D28" s="57"/>
      <c r="E28" s="58"/>
    </row>
    <row r="29" spans="1:5" ht="18" customHeight="1">
      <c r="A29" s="60" t="s">
        <v>188</v>
      </c>
      <c r="B29" s="57">
        <f t="shared" si="0"/>
        <v>3154</v>
      </c>
      <c r="C29" s="61"/>
      <c r="D29" s="57">
        <v>3154</v>
      </c>
      <c r="E29" s="58"/>
    </row>
    <row r="30" spans="1:5" ht="18" customHeight="1">
      <c r="A30" s="56" t="s">
        <v>139</v>
      </c>
      <c r="B30" s="57">
        <f t="shared" si="0"/>
        <v>0</v>
      </c>
      <c r="C30" s="57"/>
      <c r="D30" s="57"/>
      <c r="E30" s="58"/>
    </row>
    <row r="31" spans="1:5" ht="18" customHeight="1">
      <c r="A31" s="56" t="s">
        <v>189</v>
      </c>
      <c r="B31" s="57">
        <f t="shared" si="0"/>
        <v>4345</v>
      </c>
      <c r="C31" s="57"/>
      <c r="D31" s="57">
        <v>4345</v>
      </c>
      <c r="E31" s="58"/>
    </row>
    <row r="32" spans="1:5" ht="18" customHeight="1">
      <c r="A32" s="56" t="s">
        <v>190</v>
      </c>
      <c r="B32" s="57">
        <f t="shared" si="0"/>
        <v>2655</v>
      </c>
      <c r="C32" s="57">
        <f>SUM(C33:C35)</f>
        <v>0</v>
      </c>
      <c r="D32" s="57">
        <f>SUM(D33:D35)</f>
        <v>2655</v>
      </c>
      <c r="E32" s="58"/>
    </row>
    <row r="33" spans="1:5" ht="18" customHeight="1">
      <c r="A33" s="56" t="s">
        <v>191</v>
      </c>
      <c r="B33" s="57">
        <f t="shared" si="0"/>
        <v>-318</v>
      </c>
      <c r="C33" s="57"/>
      <c r="D33" s="57">
        <v>-318</v>
      </c>
      <c r="E33" s="58" t="s">
        <v>129</v>
      </c>
    </row>
    <row r="34" spans="1:5" ht="18" customHeight="1">
      <c r="A34" s="56" t="s">
        <v>192</v>
      </c>
      <c r="B34" s="57">
        <f t="shared" si="0"/>
        <v>2860</v>
      </c>
      <c r="C34" s="57"/>
      <c r="D34" s="57">
        <v>2860</v>
      </c>
      <c r="E34" s="58"/>
    </row>
    <row r="35" spans="1:5" ht="18" customHeight="1">
      <c r="A35" s="56" t="s">
        <v>193</v>
      </c>
      <c r="B35" s="57">
        <f t="shared" si="0"/>
        <v>113</v>
      </c>
      <c r="C35" s="61"/>
      <c r="D35" s="57">
        <v>113</v>
      </c>
      <c r="E35" s="58"/>
    </row>
    <row r="36" spans="1:5" ht="18" customHeight="1">
      <c r="A36" s="56" t="s">
        <v>194</v>
      </c>
      <c r="B36" s="57">
        <f>C36+D36</f>
        <v>0</v>
      </c>
      <c r="C36" s="61"/>
      <c r="D36" s="57"/>
      <c r="E36" s="58"/>
    </row>
    <row r="37" spans="1:5" ht="18" customHeight="1">
      <c r="A37" s="68" t="s">
        <v>195</v>
      </c>
      <c r="B37" s="69">
        <f>C37+D37</f>
        <v>166471</v>
      </c>
      <c r="C37" s="69">
        <f>C5+C6+C26+C30+C31-C32-C36</f>
        <v>65998</v>
      </c>
      <c r="D37" s="69">
        <f>D5+D6+D26+D30+D31-D32-D36</f>
        <v>100473</v>
      </c>
      <c r="E37" s="70"/>
    </row>
    <row r="38" spans="1:5" ht="18" customHeight="1">
      <c r="A38" s="56" t="s">
        <v>196</v>
      </c>
      <c r="B38" s="57">
        <f>SUM(C38:D38)</f>
        <v>60604</v>
      </c>
      <c r="C38" s="61"/>
      <c r="D38" s="57">
        <v>60604</v>
      </c>
      <c r="E38" s="58"/>
    </row>
    <row r="39" spans="1:5" ht="18" customHeight="1">
      <c r="A39" s="56" t="s">
        <v>197</v>
      </c>
      <c r="B39" s="57">
        <f>SUM(C39:D39)</f>
        <v>5783</v>
      </c>
      <c r="C39" s="61">
        <v>5783</v>
      </c>
      <c r="D39" s="57"/>
      <c r="E39" s="58"/>
    </row>
    <row r="40" spans="1:5" ht="18" customHeight="1">
      <c r="A40" s="56" t="s">
        <v>198</v>
      </c>
      <c r="B40" s="57">
        <f>SUM(C40:D40)</f>
        <v>366</v>
      </c>
      <c r="C40" s="61"/>
      <c r="D40" s="57">
        <v>366</v>
      </c>
      <c r="E40" s="58"/>
    </row>
    <row r="41" spans="1:5" ht="18" customHeight="1">
      <c r="A41" s="56" t="s">
        <v>199</v>
      </c>
      <c r="B41" s="57">
        <f>SUM(C41:D41)</f>
        <v>0</v>
      </c>
      <c r="C41" s="61"/>
      <c r="D41" s="57"/>
      <c r="E41" s="58"/>
    </row>
    <row r="42" spans="1:5" ht="18" customHeight="1">
      <c r="A42" s="68" t="s">
        <v>200</v>
      </c>
      <c r="B42" s="69">
        <f>SUM(B38:B41)</f>
        <v>66753</v>
      </c>
      <c r="C42" s="71">
        <f>SUM(C38:C41)</f>
        <v>5783</v>
      </c>
      <c r="D42" s="71">
        <f>SUM(D38:D41)</f>
        <v>60970</v>
      </c>
      <c r="E42" s="70"/>
    </row>
    <row r="43" spans="1:5" ht="18" customHeight="1">
      <c r="A43" s="68" t="s">
        <v>201</v>
      </c>
      <c r="B43" s="69">
        <f>B37+B42</f>
        <v>233224</v>
      </c>
      <c r="C43" s="69">
        <f>C37+C42</f>
        <v>71781</v>
      </c>
      <c r="D43" s="69">
        <f>D37+D42</f>
        <v>161443</v>
      </c>
      <c r="E43" s="58"/>
    </row>
  </sheetData>
  <sheetProtection/>
  <mergeCells count="6">
    <mergeCell ref="A1:E1"/>
    <mergeCell ref="D2:E2"/>
    <mergeCell ref="C3:D3"/>
    <mergeCell ref="A3:A4"/>
    <mergeCell ref="B3:B4"/>
    <mergeCell ref="E3:E4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showZeros="0" zoomScaleSheetLayoutView="100" zoomScalePageLayoutView="0" workbookViewId="0" topLeftCell="A7">
      <selection activeCell="B22" sqref="B22"/>
    </sheetView>
  </sheetViews>
  <sheetFormatPr defaultColWidth="9.00390625" defaultRowHeight="13.5"/>
  <cols>
    <col min="1" max="1" width="58.625" style="0" customWidth="1"/>
    <col min="2" max="2" width="22.375" style="0" customWidth="1"/>
  </cols>
  <sheetData>
    <row r="1" spans="1:2" ht="28.5" customHeight="1">
      <c r="A1" s="133" t="s">
        <v>140</v>
      </c>
      <c r="B1" s="133"/>
    </row>
    <row r="2" spans="1:2" ht="24.75" customHeight="1">
      <c r="A2" s="7" t="s">
        <v>141</v>
      </c>
      <c r="B2" s="8" t="s">
        <v>142</v>
      </c>
    </row>
    <row r="3" spans="1:2" ht="24.75" customHeight="1">
      <c r="A3" s="9" t="s">
        <v>83</v>
      </c>
      <c r="B3" s="9" t="s">
        <v>4</v>
      </c>
    </row>
    <row r="4" spans="1:2" ht="24.75" customHeight="1">
      <c r="A4" s="10" t="s">
        <v>143</v>
      </c>
      <c r="B4" s="11">
        <v>14285</v>
      </c>
    </row>
    <row r="5" spans="1:2" ht="24.75" customHeight="1">
      <c r="A5" s="10" t="s">
        <v>144</v>
      </c>
      <c r="B5" s="11">
        <v>8845</v>
      </c>
    </row>
    <row r="6" spans="1:2" ht="24.75" customHeight="1">
      <c r="A6" s="10" t="s">
        <v>145</v>
      </c>
      <c r="B6" s="11">
        <v>44423</v>
      </c>
    </row>
    <row r="7" spans="1:2" ht="24.75" customHeight="1">
      <c r="A7" s="10" t="s">
        <v>146</v>
      </c>
      <c r="B7" s="11">
        <v>346</v>
      </c>
    </row>
    <row r="8" spans="1:2" ht="24.75" customHeight="1">
      <c r="A8" s="10" t="s">
        <v>147</v>
      </c>
      <c r="B8" s="11">
        <v>2019</v>
      </c>
    </row>
    <row r="9" spans="1:2" ht="24.75" customHeight="1">
      <c r="A9" s="10" t="s">
        <v>148</v>
      </c>
      <c r="B9" s="11">
        <v>26665</v>
      </c>
    </row>
    <row r="10" spans="1:2" ht="24.75" customHeight="1">
      <c r="A10" s="10" t="s">
        <v>149</v>
      </c>
      <c r="B10" s="11">
        <v>29149</v>
      </c>
    </row>
    <row r="11" spans="1:2" ht="24.75" customHeight="1">
      <c r="A11" s="10" t="s">
        <v>150</v>
      </c>
      <c r="B11" s="11">
        <v>748</v>
      </c>
    </row>
    <row r="12" spans="1:2" ht="24.75" customHeight="1">
      <c r="A12" s="10" t="s">
        <v>151</v>
      </c>
      <c r="B12" s="11">
        <v>3046</v>
      </c>
    </row>
    <row r="13" spans="1:2" ht="24.75" customHeight="1">
      <c r="A13" s="10" t="s">
        <v>152</v>
      </c>
      <c r="B13" s="11">
        <v>20169</v>
      </c>
    </row>
    <row r="14" spans="1:2" ht="24.75" customHeight="1">
      <c r="A14" s="10" t="s">
        <v>153</v>
      </c>
      <c r="B14" s="11">
        <v>1418</v>
      </c>
    </row>
    <row r="15" spans="1:2" ht="24.75" customHeight="1">
      <c r="A15" s="10" t="s">
        <v>154</v>
      </c>
      <c r="B15" s="11">
        <v>2463</v>
      </c>
    </row>
    <row r="16" spans="1:2" ht="24.75" customHeight="1">
      <c r="A16" s="10" t="s">
        <v>155</v>
      </c>
      <c r="B16" s="11">
        <v>539</v>
      </c>
    </row>
    <row r="17" spans="1:2" ht="24.75" customHeight="1">
      <c r="A17" s="10" t="s">
        <v>156</v>
      </c>
      <c r="B17" s="11">
        <v>334</v>
      </c>
    </row>
    <row r="18" spans="1:2" ht="24.75" customHeight="1">
      <c r="A18" s="10" t="s">
        <v>157</v>
      </c>
      <c r="B18" s="11">
        <v>8054</v>
      </c>
    </row>
    <row r="19" spans="1:2" ht="24.75" customHeight="1">
      <c r="A19" s="10" t="s">
        <v>158</v>
      </c>
      <c r="B19" s="11">
        <v>238</v>
      </c>
    </row>
    <row r="20" spans="1:2" ht="24.75" customHeight="1">
      <c r="A20" s="10" t="s">
        <v>159</v>
      </c>
      <c r="B20" s="11">
        <v>1665</v>
      </c>
    </row>
    <row r="21" spans="1:2" ht="24.75" customHeight="1">
      <c r="A21" s="10" t="s">
        <v>160</v>
      </c>
      <c r="B21" s="11">
        <v>2065</v>
      </c>
    </row>
    <row r="22" spans="1:2" ht="24.75" customHeight="1">
      <c r="A22" s="12" t="s">
        <v>75</v>
      </c>
      <c r="B22" s="11">
        <f>SUM(B4:B21)</f>
        <v>166471</v>
      </c>
    </row>
    <row r="23" spans="1:2" ht="24.75" customHeight="1">
      <c r="A23" s="10" t="s">
        <v>161</v>
      </c>
      <c r="B23" s="13">
        <v>66617</v>
      </c>
    </row>
    <row r="24" spans="1:2" ht="24.75" customHeight="1">
      <c r="A24" s="10" t="s">
        <v>162</v>
      </c>
      <c r="B24" s="13">
        <v>49</v>
      </c>
    </row>
    <row r="25" spans="1:2" ht="24.75" customHeight="1">
      <c r="A25" s="10" t="s">
        <v>163</v>
      </c>
      <c r="B25" s="11">
        <v>87</v>
      </c>
    </row>
    <row r="26" spans="1:2" ht="24.75" customHeight="1">
      <c r="A26" s="12" t="s">
        <v>76</v>
      </c>
      <c r="B26" s="11">
        <f>SUM(B23:B25)</f>
        <v>66753</v>
      </c>
    </row>
    <row r="27" spans="1:2" ht="24.75" customHeight="1">
      <c r="A27" s="12" t="s">
        <v>77</v>
      </c>
      <c r="B27" s="11">
        <f>SUM(B26,B22)</f>
        <v>233224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6">
      <selection activeCell="C37" sqref="C37"/>
    </sheetView>
  </sheetViews>
  <sheetFormatPr defaultColWidth="9.00390625" defaultRowHeight="13.5"/>
  <cols>
    <col min="1" max="1" width="40.25390625" style="72" customWidth="1"/>
    <col min="2" max="2" width="29.50390625" style="72" customWidth="1"/>
    <col min="3" max="3" width="14.875" style="72" customWidth="1"/>
    <col min="4" max="16384" width="9.00390625" style="72" customWidth="1"/>
  </cols>
  <sheetData>
    <row r="1" spans="1:3" ht="27" customHeight="1">
      <c r="A1" s="147" t="s">
        <v>549</v>
      </c>
      <c r="B1" s="148"/>
      <c r="C1" s="142"/>
    </row>
    <row r="2" ht="16.5" customHeight="1">
      <c r="B2" s="146" t="s">
        <v>547</v>
      </c>
    </row>
    <row r="3" spans="1:2" ht="12.75" customHeight="1">
      <c r="A3" s="140" t="s">
        <v>548</v>
      </c>
      <c r="B3" s="140" t="s">
        <v>209</v>
      </c>
    </row>
    <row r="4" spans="1:2" ht="12.75" customHeight="1">
      <c r="A4" s="145" t="s">
        <v>209</v>
      </c>
      <c r="B4" s="144">
        <v>68744.6</v>
      </c>
    </row>
    <row r="5" spans="1:2" ht="12.75" customHeight="1">
      <c r="A5" s="143" t="s">
        <v>599</v>
      </c>
      <c r="B5" s="144">
        <v>53048.9</v>
      </c>
    </row>
    <row r="6" spans="1:2" ht="12.75" customHeight="1">
      <c r="A6" s="87" t="s">
        <v>550</v>
      </c>
      <c r="B6" s="141">
        <v>28148.5</v>
      </c>
    </row>
    <row r="7" spans="1:2" ht="12.75" customHeight="1">
      <c r="A7" s="87" t="s">
        <v>551</v>
      </c>
      <c r="B7" s="141">
        <v>5101.1</v>
      </c>
    </row>
    <row r="8" spans="1:2" ht="12.75" customHeight="1">
      <c r="A8" s="87" t="s">
        <v>552</v>
      </c>
      <c r="B8" s="141">
        <v>1826.8</v>
      </c>
    </row>
    <row r="9" spans="1:2" ht="12.75" customHeight="1">
      <c r="A9" s="87" t="s">
        <v>553</v>
      </c>
      <c r="B9" s="141">
        <v>9729.1</v>
      </c>
    </row>
    <row r="10" spans="1:2" ht="12.75" customHeight="1">
      <c r="A10" s="87" t="s">
        <v>554</v>
      </c>
      <c r="B10" s="141">
        <v>8243.4</v>
      </c>
    </row>
    <row r="11" spans="1:2" ht="12.75" customHeight="1">
      <c r="A11" s="87" t="s">
        <v>555</v>
      </c>
      <c r="B11" s="87"/>
    </row>
    <row r="12" spans="1:2" ht="12.75" customHeight="1">
      <c r="A12" s="143" t="s">
        <v>600</v>
      </c>
      <c r="B12" s="144">
        <v>1131.2</v>
      </c>
    </row>
    <row r="13" spans="1:2" ht="12.75" customHeight="1">
      <c r="A13" s="87" t="s">
        <v>556</v>
      </c>
      <c r="B13" s="87">
        <v>264.5</v>
      </c>
    </row>
    <row r="14" spans="1:2" ht="12.75" customHeight="1">
      <c r="A14" s="87" t="s">
        <v>557</v>
      </c>
      <c r="B14" s="87">
        <v>96.8</v>
      </c>
    </row>
    <row r="15" spans="1:2" ht="12.75" customHeight="1">
      <c r="A15" s="87" t="s">
        <v>558</v>
      </c>
      <c r="B15" s="87">
        <v>1.4</v>
      </c>
    </row>
    <row r="16" spans="1:2" ht="12.75" customHeight="1">
      <c r="A16" s="87" t="s">
        <v>559</v>
      </c>
      <c r="B16" s="87">
        <v>5.3</v>
      </c>
    </row>
    <row r="17" spans="1:2" ht="12.75" customHeight="1">
      <c r="A17" s="87" t="s">
        <v>560</v>
      </c>
      <c r="B17" s="87">
        <v>27.1</v>
      </c>
    </row>
    <row r="18" spans="1:2" ht="12.75" customHeight="1">
      <c r="A18" s="87" t="s">
        <v>561</v>
      </c>
      <c r="B18" s="87">
        <v>183.6</v>
      </c>
    </row>
    <row r="19" spans="1:2" ht="12.75" customHeight="1">
      <c r="A19" s="87" t="s">
        <v>562</v>
      </c>
      <c r="B19" s="87">
        <v>45</v>
      </c>
    </row>
    <row r="20" spans="1:2" ht="12.75" customHeight="1">
      <c r="A20" s="87" t="s">
        <v>563</v>
      </c>
      <c r="B20" s="87">
        <v>8.1</v>
      </c>
    </row>
    <row r="21" spans="1:2" ht="12.75" customHeight="1">
      <c r="A21" s="87" t="s">
        <v>564</v>
      </c>
      <c r="B21" s="87">
        <v>0.9</v>
      </c>
    </row>
    <row r="22" spans="1:2" ht="12.75" customHeight="1">
      <c r="A22" s="87" t="s">
        <v>565</v>
      </c>
      <c r="B22" s="87">
        <v>102.8</v>
      </c>
    </row>
    <row r="23" spans="1:2" ht="12.75" customHeight="1">
      <c r="A23" s="87" t="s">
        <v>566</v>
      </c>
      <c r="B23" s="87"/>
    </row>
    <row r="24" spans="1:2" ht="12.75" customHeight="1">
      <c r="A24" s="87" t="s">
        <v>567</v>
      </c>
      <c r="B24" s="87">
        <v>34.3</v>
      </c>
    </row>
    <row r="25" spans="1:2" ht="12.75" customHeight="1">
      <c r="A25" s="87" t="s">
        <v>568</v>
      </c>
      <c r="B25" s="87">
        <v>9.3</v>
      </c>
    </row>
    <row r="26" spans="1:2" ht="12.75" customHeight="1">
      <c r="A26" s="87" t="s">
        <v>569</v>
      </c>
      <c r="B26" s="87">
        <v>19.8</v>
      </c>
    </row>
    <row r="27" spans="1:2" ht="12.75" customHeight="1">
      <c r="A27" s="87" t="s">
        <v>570</v>
      </c>
      <c r="B27" s="87">
        <v>34.9</v>
      </c>
    </row>
    <row r="28" spans="1:2" ht="12.75" customHeight="1">
      <c r="A28" s="87" t="s">
        <v>571</v>
      </c>
      <c r="B28" s="87">
        <v>29.5</v>
      </c>
    </row>
    <row r="29" spans="1:2" ht="12.75" customHeight="1">
      <c r="A29" s="87" t="s">
        <v>572</v>
      </c>
      <c r="B29" s="87">
        <v>0.5</v>
      </c>
    </row>
    <row r="30" spans="1:2" ht="12.75" customHeight="1">
      <c r="A30" s="87" t="s">
        <v>573</v>
      </c>
      <c r="B30" s="87"/>
    </row>
    <row r="31" spans="1:2" ht="12.75" customHeight="1">
      <c r="A31" s="87" t="s">
        <v>574</v>
      </c>
      <c r="B31" s="87">
        <v>3.1</v>
      </c>
    </row>
    <row r="32" spans="1:2" ht="12.75" customHeight="1">
      <c r="A32" s="87" t="s">
        <v>575</v>
      </c>
      <c r="B32" s="87">
        <v>9.3</v>
      </c>
    </row>
    <row r="33" spans="1:2" ht="12.75" customHeight="1">
      <c r="A33" s="87" t="s">
        <v>576</v>
      </c>
      <c r="B33" s="87">
        <v>2.8</v>
      </c>
    </row>
    <row r="34" spans="1:2" ht="12.75" customHeight="1">
      <c r="A34" s="87" t="s">
        <v>577</v>
      </c>
      <c r="B34" s="87">
        <v>54</v>
      </c>
    </row>
    <row r="35" spans="1:2" ht="12.75" customHeight="1">
      <c r="A35" s="87" t="s">
        <v>578</v>
      </c>
      <c r="B35" s="87">
        <v>8.8</v>
      </c>
    </row>
    <row r="36" spans="1:2" ht="12.75" customHeight="1">
      <c r="A36" s="87" t="s">
        <v>579</v>
      </c>
      <c r="B36" s="87">
        <v>162.7</v>
      </c>
    </row>
    <row r="37" spans="1:2" ht="12.75" customHeight="1">
      <c r="A37" s="87" t="s">
        <v>580</v>
      </c>
      <c r="B37" s="87">
        <v>14.2</v>
      </c>
    </row>
    <row r="38" spans="1:2" ht="12.75" customHeight="1">
      <c r="A38" s="87" t="s">
        <v>581</v>
      </c>
      <c r="B38" s="87">
        <v>1</v>
      </c>
    </row>
    <row r="39" spans="1:2" ht="12.75" customHeight="1">
      <c r="A39" s="87" t="s">
        <v>582</v>
      </c>
      <c r="B39" s="87">
        <v>11.4</v>
      </c>
    </row>
    <row r="40" spans="1:2" ht="12.75" customHeight="1">
      <c r="A40" s="143" t="s">
        <v>601</v>
      </c>
      <c r="B40" s="144">
        <v>14564.6</v>
      </c>
    </row>
    <row r="41" spans="1:2" ht="12.75" customHeight="1">
      <c r="A41" s="87" t="s">
        <v>583</v>
      </c>
      <c r="B41" s="87">
        <v>366</v>
      </c>
    </row>
    <row r="42" spans="1:2" ht="12.75" customHeight="1">
      <c r="A42" s="87" t="s">
        <v>584</v>
      </c>
      <c r="B42" s="141">
        <v>9239.3</v>
      </c>
    </row>
    <row r="43" spans="1:2" ht="12.75" customHeight="1">
      <c r="A43" s="87" t="s">
        <v>585</v>
      </c>
      <c r="B43" s="87"/>
    </row>
    <row r="44" spans="1:2" ht="12.75" customHeight="1">
      <c r="A44" s="87" t="s">
        <v>586</v>
      </c>
      <c r="B44" s="87">
        <v>500</v>
      </c>
    </row>
    <row r="45" spans="1:2" ht="12.75" customHeight="1">
      <c r="A45" s="87" t="s">
        <v>587</v>
      </c>
      <c r="B45" s="87">
        <v>353.9</v>
      </c>
    </row>
    <row r="46" spans="1:2" ht="12.75" customHeight="1">
      <c r="A46" s="87" t="s">
        <v>588</v>
      </c>
      <c r="B46" s="87"/>
    </row>
    <row r="47" spans="1:2" ht="12.75" customHeight="1">
      <c r="A47" s="87" t="s">
        <v>589</v>
      </c>
      <c r="B47" s="87"/>
    </row>
    <row r="48" spans="1:2" ht="12.75" customHeight="1">
      <c r="A48" s="87" t="s">
        <v>590</v>
      </c>
      <c r="B48" s="87"/>
    </row>
    <row r="49" spans="1:2" ht="12.75" customHeight="1">
      <c r="A49" s="87" t="s">
        <v>591</v>
      </c>
      <c r="B49" s="87">
        <v>11.4</v>
      </c>
    </row>
    <row r="50" spans="1:2" ht="12.75" customHeight="1">
      <c r="A50" s="87" t="s">
        <v>592</v>
      </c>
      <c r="B50" s="87"/>
    </row>
    <row r="51" spans="1:2" ht="12.75" customHeight="1">
      <c r="A51" s="87" t="s">
        <v>593</v>
      </c>
      <c r="B51" s="141">
        <v>4033.3</v>
      </c>
    </row>
    <row r="52" spans="1:2" ht="12.75" customHeight="1">
      <c r="A52" s="87" t="s">
        <v>594</v>
      </c>
      <c r="B52" s="87"/>
    </row>
    <row r="53" spans="1:2" ht="12.75" customHeight="1">
      <c r="A53" s="87" t="s">
        <v>595</v>
      </c>
      <c r="B53" s="87"/>
    </row>
    <row r="54" spans="1:2" ht="12.75" customHeight="1">
      <c r="A54" s="87" t="s">
        <v>596</v>
      </c>
      <c r="B54" s="87">
        <v>0.5</v>
      </c>
    </row>
    <row r="55" spans="1:2" ht="12.75" customHeight="1">
      <c r="A55" s="87" t="s">
        <v>597</v>
      </c>
      <c r="B55" s="87"/>
    </row>
    <row r="56" spans="1:2" ht="12.75" customHeight="1">
      <c r="A56" s="87" t="s">
        <v>598</v>
      </c>
      <c r="B56" s="87">
        <v>60.1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cp:lastPrinted>2017-12-27T14:17:29Z</cp:lastPrinted>
  <dcterms:created xsi:type="dcterms:W3CDTF">2015-05-07T07:14:30Z</dcterms:created>
  <dcterms:modified xsi:type="dcterms:W3CDTF">2017-12-27T14:18:50Z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